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附件11-佛山市高明区2019年社会保险基金预算调整情况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<sst xmlns="http://schemas.openxmlformats.org/spreadsheetml/2006/main" count="39" uniqueCount="25">
  <si>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佛山市高明区2019年社会保险基金预算调整情况表</t>
  </si>
  <si>
    <t>单位：万元</t>
  </si>
  <si>
    <t>收入预算科目</t>
  </si>
  <si>
    <t>2018年实绩</t>
  </si>
  <si>
    <t>2019年预算</t>
  </si>
  <si>
    <t>2019年预算调整数</t>
  </si>
  <si>
    <t>比年初预算</t>
  </si>
  <si>
    <t>完成年初预算（％）</t>
  </si>
  <si>
    <t>比上年实绩增长（%）</t>
  </si>
  <si>
    <t>支出预算科目</t>
  </si>
  <si>
    <t>一、社会保险基金收入</t>
  </si>
  <si>
    <t>一、社会保险基金支出</t>
  </si>
  <si>
    <t xml:space="preserve">    1、机关事业单位养老保险基金收入</t>
  </si>
  <si>
    <t xml:space="preserve">    1、机关事业单位养老保险基金支出</t>
  </si>
  <si>
    <t xml:space="preserve">    2、城乡居民社会养老保险基金收入</t>
  </si>
  <si>
    <t xml:space="preserve">    2、城乡居民社会养老保险基金支出</t>
  </si>
  <si>
    <t xml:space="preserve">    2.1全征地</t>
  </si>
  <si>
    <t xml:space="preserve">    2.2新农保</t>
  </si>
  <si>
    <t>二、社会保险基金上年结余</t>
  </si>
  <si>
    <t>二、社会保险基金年终结余</t>
  </si>
  <si>
    <t xml:space="preserve">    1、机关事业单位养老保险基金结余</t>
  </si>
  <si>
    <t xml:space="preserve">    2、城乡居民社会养老保险基金结余</t>
  </si>
  <si>
    <t>收入总计</t>
  </si>
  <si>
    <t>支出总计</t>
  </si>
  <si>
    <t>附件4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</si>
</sst>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27">
    <font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2" fillId="13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7" fontId="6" fillId="0" borderId="9" xfId="40" applyNumberFormat="1" applyFont="1" applyFill="1" applyBorder="1" applyAlignment="1">
      <alignment horizontal="right" vertical="center"/>
      <protection/>
    </xf>
    <xf numFmtId="0" fontId="0" fillId="0" borderId="9" xfId="0" applyFill="1" applyBorder="1" applyAlignment="1">
      <alignment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9" xfId="0" applyNumberFormat="1" applyFont="1" applyFill="1" applyBorder="1" applyAlignment="1">
      <alignment horizontal="right" vertical="center"/>
    </xf>
    <xf numFmtId="177" fontId="0" fillId="0" borderId="9" xfId="40" applyNumberFormat="1" applyFont="1" applyFill="1" applyBorder="1" applyAlignment="1">
      <alignment horizontal="right" vertical="center"/>
      <protection/>
    </xf>
    <xf numFmtId="176" fontId="0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177" fontId="6" fillId="0" borderId="14" xfId="40" applyNumberFormat="1" applyFont="1" applyFill="1" applyBorder="1" applyAlignment="1">
      <alignment horizontal="right" vertical="center"/>
      <protection/>
    </xf>
    <xf numFmtId="176" fontId="0" fillId="0" borderId="9" xfId="0" applyNumberForma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right" vertical="center"/>
    </xf>
    <xf numFmtId="177" fontId="0" fillId="0" borderId="14" xfId="40" applyNumberFormat="1" applyFont="1" applyFill="1" applyBorder="1" applyAlignment="1">
      <alignment horizontal="right" vertical="center"/>
      <protection/>
    </xf>
    <xf numFmtId="177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1"/>
  <sheetViews>
    <sheetView tabSelected="1" zoomScale="75" zoomScaleNormal="75" zoomScaleSheetLayoutView="100" workbookViewId="0" topLeftCell="A1">
      <selection activeCell="A3" sqref="A3:C3"/>
    </sheetView>
  </sheetViews>
  <sheetFormatPr defaultColWidth="9.00390625" defaultRowHeight="14.25"/>
  <cols>
    <col min="1" max="1" width="25.375" style="6" customWidth="1"/>
    <col min="2" max="2" width="11.375" style="6" customWidth="1"/>
    <col min="3" max="3" width="11.375" style="7" customWidth="1"/>
    <col min="4" max="4" width="12.625" style="7" customWidth="1"/>
    <col min="5" max="5" width="10.50390625" style="7" customWidth="1"/>
    <col min="6" max="6" width="9.50390625" style="8" customWidth="1"/>
    <col min="7" max="7" width="12.25390625" style="8" customWidth="1"/>
    <col min="8" max="8" width="24.75390625" style="6" customWidth="1"/>
    <col min="9" max="9" width="13.625" style="6" customWidth="1"/>
    <col min="10" max="10" width="12.125" style="9" customWidth="1"/>
    <col min="11" max="11" width="13.125" style="10" customWidth="1"/>
    <col min="12" max="12" width="13.00390625" style="10" customWidth="1"/>
    <col min="13" max="13" width="11.75390625" style="8" customWidth="1"/>
    <col min="14" max="14" width="13.00390625" style="11" customWidth="1"/>
    <col min="15" max="250" width="9.00390625" style="11" customWidth="1"/>
  </cols>
  <sheetData>
    <row r="1" spans="1:250" s="1" customFormat="1" ht="27.75" customHeight="1">
      <c r="A1" s="12" t="s">
        <v>24</v>
      </c>
      <c r="B1" s="13"/>
      <c r="C1" s="14"/>
      <c r="D1" s="14"/>
      <c r="E1" s="14"/>
      <c r="F1" s="15"/>
      <c r="G1" s="15"/>
      <c r="H1" s="16"/>
      <c r="I1" s="16"/>
      <c r="J1" s="33"/>
      <c r="K1" s="34"/>
      <c r="L1" s="34"/>
      <c r="M1" s="1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</row>
    <row r="2" spans="1:14" ht="37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2.5" customHeight="1">
      <c r="A3" s="47"/>
      <c r="B3" s="47"/>
      <c r="C3" s="47"/>
      <c r="D3" s="17"/>
      <c r="K3" s="36"/>
      <c r="L3" s="36"/>
      <c r="M3" s="37"/>
      <c r="N3" s="37" t="s">
        <v>1</v>
      </c>
    </row>
    <row r="4" spans="1:14" s="2" customFormat="1" ht="52.5" customHeight="1">
      <c r="A4" s="18" t="s">
        <v>2</v>
      </c>
      <c r="B4" s="18" t="s">
        <v>3</v>
      </c>
      <c r="C4" s="19" t="s">
        <v>4</v>
      </c>
      <c r="D4" s="20" t="s">
        <v>5</v>
      </c>
      <c r="E4" s="21" t="s">
        <v>6</v>
      </c>
      <c r="F4" s="22" t="s">
        <v>7</v>
      </c>
      <c r="G4" s="23" t="s">
        <v>8</v>
      </c>
      <c r="H4" s="18" t="s">
        <v>9</v>
      </c>
      <c r="I4" s="18" t="s">
        <v>3</v>
      </c>
      <c r="J4" s="38" t="s">
        <v>4</v>
      </c>
      <c r="K4" s="39" t="s">
        <v>5</v>
      </c>
      <c r="L4" s="23" t="s">
        <v>6</v>
      </c>
      <c r="M4" s="22" t="s">
        <v>7</v>
      </c>
      <c r="N4" s="40" t="s">
        <v>8</v>
      </c>
    </row>
    <row r="5" spans="1:14" s="3" customFormat="1" ht="39.75" customHeight="1">
      <c r="A5" s="24" t="s">
        <v>10</v>
      </c>
      <c r="B5" s="25">
        <f>SUM(B6:B7)</f>
        <v>72056</v>
      </c>
      <c r="C5" s="26">
        <f>SUM(C6:C7)</f>
        <v>46996</v>
      </c>
      <c r="D5" s="25">
        <f>SUM(D6:D7)</f>
        <v>43800</v>
      </c>
      <c r="E5" s="26">
        <f>SUM(E6:E7)</f>
        <v>-3196</v>
      </c>
      <c r="F5" s="27">
        <f>SUM(D5/C5*100)</f>
        <v>93.19942122733849</v>
      </c>
      <c r="G5" s="27">
        <f>SUM(D5-B5)/B5*100</f>
        <v>-39.21394470967026</v>
      </c>
      <c r="H5" s="24" t="s">
        <v>11</v>
      </c>
      <c r="I5" s="26">
        <f>SUM(I6:I7)</f>
        <v>60498</v>
      </c>
      <c r="J5" s="26">
        <f>SUM(J6:J7)</f>
        <v>47274</v>
      </c>
      <c r="K5" s="25">
        <f>SUM(K6:K7)</f>
        <v>48532</v>
      </c>
      <c r="L5" s="26">
        <f>SUM(L6:L7)</f>
        <v>1258</v>
      </c>
      <c r="M5" s="27">
        <f>SUM(K5/J5*100)</f>
        <v>102.66108220163304</v>
      </c>
      <c r="N5" s="41">
        <f>SUM(K5-I5)/I5*100</f>
        <v>-19.779166253429867</v>
      </c>
    </row>
    <row r="6" spans="1:14" s="3" customFormat="1" ht="39.75" customHeight="1">
      <c r="A6" s="28" t="s">
        <v>12</v>
      </c>
      <c r="B6" s="29">
        <v>58993</v>
      </c>
      <c r="C6" s="30">
        <v>32293</v>
      </c>
      <c r="D6" s="30">
        <f>C6+E6</f>
        <v>29097</v>
      </c>
      <c r="E6" s="30">
        <v>-3196</v>
      </c>
      <c r="F6" s="31">
        <f aca="true" t="shared" si="0" ref="F6:F15">SUM(D6/C6*100)</f>
        <v>90.10311832285635</v>
      </c>
      <c r="G6" s="31">
        <f aca="true" t="shared" si="1" ref="G6:G15">SUM(D6-B6)/B6*100</f>
        <v>-50.67719898971065</v>
      </c>
      <c r="H6" s="28" t="s">
        <v>13</v>
      </c>
      <c r="I6" s="42">
        <v>46921</v>
      </c>
      <c r="J6" s="30">
        <v>32136</v>
      </c>
      <c r="K6" s="30">
        <f>J6+L6</f>
        <v>33394</v>
      </c>
      <c r="L6" s="43">
        <v>1258</v>
      </c>
      <c r="M6" s="31">
        <f aca="true" t="shared" si="2" ref="M6:M15">SUM(K6/J6*100)</f>
        <v>103.91461289519542</v>
      </c>
      <c r="N6" s="44">
        <f aca="true" t="shared" si="3" ref="N6:N15">SUM(K6-I6)/I6*100</f>
        <v>-28.829308838260054</v>
      </c>
    </row>
    <row r="7" spans="1:14" s="3" customFormat="1" ht="42.75" customHeight="1">
      <c r="A7" s="28" t="s">
        <v>14</v>
      </c>
      <c r="B7" s="32">
        <f>SUM(B8:B9)</f>
        <v>13063</v>
      </c>
      <c r="C7" s="30">
        <f>SUM(C8:C9)</f>
        <v>14703</v>
      </c>
      <c r="D7" s="30">
        <f aca="true" t="shared" si="4" ref="D7:D15">C7+E7</f>
        <v>14703</v>
      </c>
      <c r="E7" s="31">
        <f>SUM(E8:E9)</f>
        <v>0</v>
      </c>
      <c r="F7" s="31">
        <f t="shared" si="0"/>
        <v>100</v>
      </c>
      <c r="G7" s="31">
        <f t="shared" si="1"/>
        <v>12.55454336676108</v>
      </c>
      <c r="H7" s="28" t="s">
        <v>15</v>
      </c>
      <c r="I7" s="30">
        <f>SUM(I8:I9)</f>
        <v>13577</v>
      </c>
      <c r="J7" s="30">
        <f>SUM(J8:J9)</f>
        <v>15138</v>
      </c>
      <c r="K7" s="30">
        <f>SUM(K8:K9)</f>
        <v>15138</v>
      </c>
      <c r="L7" s="31">
        <f>SUM(L8:L9)</f>
        <v>0</v>
      </c>
      <c r="M7" s="31">
        <f t="shared" si="2"/>
        <v>100</v>
      </c>
      <c r="N7" s="44">
        <f t="shared" si="3"/>
        <v>11.497385283936069</v>
      </c>
    </row>
    <row r="8" spans="1:14" s="3" customFormat="1" ht="39" customHeight="1">
      <c r="A8" s="28" t="s">
        <v>16</v>
      </c>
      <c r="B8" s="29">
        <v>2896</v>
      </c>
      <c r="C8" s="30">
        <v>3403</v>
      </c>
      <c r="D8" s="30">
        <f t="shared" si="4"/>
        <v>3403</v>
      </c>
      <c r="E8" s="31">
        <v>0</v>
      </c>
      <c r="F8" s="31">
        <f t="shared" si="0"/>
        <v>100</v>
      </c>
      <c r="G8" s="31">
        <f t="shared" si="1"/>
        <v>17.506906077348066</v>
      </c>
      <c r="H8" s="28" t="s">
        <v>16</v>
      </c>
      <c r="I8" s="42">
        <v>3307</v>
      </c>
      <c r="J8" s="30">
        <v>3389</v>
      </c>
      <c r="K8" s="30">
        <f>J8+L8</f>
        <v>3389</v>
      </c>
      <c r="L8" s="31">
        <v>0</v>
      </c>
      <c r="M8" s="31">
        <f t="shared" si="2"/>
        <v>100</v>
      </c>
      <c r="N8" s="44">
        <f t="shared" si="3"/>
        <v>2.4795887511339583</v>
      </c>
    </row>
    <row r="9" spans="1:14" s="3" customFormat="1" ht="39" customHeight="1">
      <c r="A9" s="28" t="s">
        <v>17</v>
      </c>
      <c r="B9" s="29">
        <v>10167</v>
      </c>
      <c r="C9" s="30">
        <v>11300</v>
      </c>
      <c r="D9" s="30">
        <f t="shared" si="4"/>
        <v>11300</v>
      </c>
      <c r="E9" s="31">
        <v>0</v>
      </c>
      <c r="F9" s="31">
        <f t="shared" si="0"/>
        <v>100</v>
      </c>
      <c r="G9" s="31">
        <f t="shared" si="1"/>
        <v>11.143896921412413</v>
      </c>
      <c r="H9" s="28" t="s">
        <v>17</v>
      </c>
      <c r="I9" s="42">
        <v>10270</v>
      </c>
      <c r="J9" s="30">
        <v>11749</v>
      </c>
      <c r="K9" s="30">
        <f>J9+L9</f>
        <v>11749</v>
      </c>
      <c r="L9" s="31">
        <v>0</v>
      </c>
      <c r="M9" s="31">
        <f t="shared" si="2"/>
        <v>100</v>
      </c>
      <c r="N9" s="44">
        <f t="shared" si="3"/>
        <v>14.401168451801363</v>
      </c>
    </row>
    <row r="10" spans="1:14" ht="48" customHeight="1">
      <c r="A10" s="24" t="s">
        <v>18</v>
      </c>
      <c r="B10" s="25">
        <f>SUM(B11:B12)</f>
        <v>28747</v>
      </c>
      <c r="C10" s="26">
        <f>SUM(C11:C12)</f>
        <v>40305</v>
      </c>
      <c r="D10" s="26">
        <f t="shared" si="4"/>
        <v>40305</v>
      </c>
      <c r="E10" s="26">
        <f>SUM(E11:E12)</f>
        <v>0</v>
      </c>
      <c r="F10" s="27">
        <f t="shared" si="0"/>
        <v>100</v>
      </c>
      <c r="G10" s="27">
        <f t="shared" si="1"/>
        <v>40.20593453229902</v>
      </c>
      <c r="H10" s="24" t="s">
        <v>19</v>
      </c>
      <c r="I10" s="26">
        <f>SUM(I11:I12)</f>
        <v>40305</v>
      </c>
      <c r="J10" s="26">
        <f>SUM(J11:J12)</f>
        <v>40027</v>
      </c>
      <c r="K10" s="26">
        <f>SUM(K11:K12)</f>
        <v>35573</v>
      </c>
      <c r="L10" s="27">
        <f>E5-L5</f>
        <v>-4454</v>
      </c>
      <c r="M10" s="27">
        <f t="shared" si="2"/>
        <v>88.87251105503785</v>
      </c>
      <c r="N10" s="41">
        <f t="shared" si="3"/>
        <v>-11.740478848778068</v>
      </c>
    </row>
    <row r="11" spans="1:14" ht="36.75" customHeight="1">
      <c r="A11" s="28" t="s">
        <v>20</v>
      </c>
      <c r="B11" s="29">
        <v>14422</v>
      </c>
      <c r="C11" s="30">
        <v>26494</v>
      </c>
      <c r="D11" s="30">
        <f t="shared" si="4"/>
        <v>26494</v>
      </c>
      <c r="E11" s="31">
        <v>0</v>
      </c>
      <c r="F11" s="31">
        <f t="shared" si="0"/>
        <v>100</v>
      </c>
      <c r="G11" s="31">
        <f t="shared" si="1"/>
        <v>83.70545000693384</v>
      </c>
      <c r="H11" s="28" t="s">
        <v>20</v>
      </c>
      <c r="I11" s="42">
        <v>26494</v>
      </c>
      <c r="J11" s="30">
        <f>C11+C6-J6</f>
        <v>26651</v>
      </c>
      <c r="K11" s="30">
        <f>D11+D6-K6</f>
        <v>22197</v>
      </c>
      <c r="L11" s="31">
        <f>E6-L6</f>
        <v>-4454</v>
      </c>
      <c r="M11" s="31">
        <f t="shared" si="2"/>
        <v>83.28768151288882</v>
      </c>
      <c r="N11" s="44">
        <f t="shared" si="3"/>
        <v>-16.218766513172795</v>
      </c>
    </row>
    <row r="12" spans="1:14" ht="48" customHeight="1">
      <c r="A12" s="28" t="s">
        <v>21</v>
      </c>
      <c r="B12" s="32">
        <f>SUM(B13:B14)</f>
        <v>14325</v>
      </c>
      <c r="C12" s="30">
        <f>SUM(C13:C14)</f>
        <v>13811</v>
      </c>
      <c r="D12" s="30">
        <f t="shared" si="4"/>
        <v>13811</v>
      </c>
      <c r="E12" s="31">
        <f>SUM(E13:E14)</f>
        <v>0</v>
      </c>
      <c r="F12" s="31">
        <f t="shared" si="0"/>
        <v>100</v>
      </c>
      <c r="G12" s="31">
        <f t="shared" si="1"/>
        <v>-3.5881326352530536</v>
      </c>
      <c r="H12" s="28" t="s">
        <v>21</v>
      </c>
      <c r="I12" s="30">
        <f>SUM(I13:I14)</f>
        <v>13811</v>
      </c>
      <c r="J12" s="30">
        <f>SUM(J13:J14)</f>
        <v>13376</v>
      </c>
      <c r="K12" s="30">
        <f>D12+D7-K7</f>
        <v>13376</v>
      </c>
      <c r="L12" s="31">
        <f>SUM(L13:L14)</f>
        <v>0</v>
      </c>
      <c r="M12" s="31">
        <f t="shared" si="2"/>
        <v>100</v>
      </c>
      <c r="N12" s="44">
        <f t="shared" si="3"/>
        <v>-3.149663311852871</v>
      </c>
    </row>
    <row r="13" spans="1:14" ht="27.75" customHeight="1">
      <c r="A13" s="28" t="s">
        <v>16</v>
      </c>
      <c r="B13" s="29">
        <v>916</v>
      </c>
      <c r="C13" s="30">
        <v>505</v>
      </c>
      <c r="D13" s="30">
        <f t="shared" si="4"/>
        <v>505</v>
      </c>
      <c r="E13" s="31">
        <v>0</v>
      </c>
      <c r="F13" s="31">
        <f t="shared" si="0"/>
        <v>100</v>
      </c>
      <c r="G13" s="31">
        <f t="shared" si="1"/>
        <v>-44.86899563318777</v>
      </c>
      <c r="H13" s="28" t="s">
        <v>16</v>
      </c>
      <c r="I13" s="42">
        <v>505</v>
      </c>
      <c r="J13" s="30">
        <v>519</v>
      </c>
      <c r="K13" s="30">
        <f>J13+L13</f>
        <v>519</v>
      </c>
      <c r="L13" s="31">
        <v>0</v>
      </c>
      <c r="M13" s="31">
        <f t="shared" si="2"/>
        <v>100</v>
      </c>
      <c r="N13" s="44">
        <f t="shared" si="3"/>
        <v>2.7722772277227725</v>
      </c>
    </row>
    <row r="14" spans="1:14" ht="36" customHeight="1">
      <c r="A14" s="28" t="s">
        <v>17</v>
      </c>
      <c r="B14" s="29">
        <v>13409</v>
      </c>
      <c r="C14" s="30">
        <v>13306</v>
      </c>
      <c r="D14" s="30">
        <f t="shared" si="4"/>
        <v>13306</v>
      </c>
      <c r="E14" s="31">
        <v>0</v>
      </c>
      <c r="F14" s="31">
        <f t="shared" si="0"/>
        <v>100</v>
      </c>
      <c r="G14" s="31">
        <f t="shared" si="1"/>
        <v>-0.7681408009545827</v>
      </c>
      <c r="H14" s="28" t="s">
        <v>17</v>
      </c>
      <c r="I14" s="42">
        <v>13306</v>
      </c>
      <c r="J14" s="30">
        <v>12857</v>
      </c>
      <c r="K14" s="30">
        <f>J14+L14</f>
        <v>12857</v>
      </c>
      <c r="L14" s="31">
        <v>0</v>
      </c>
      <c r="M14" s="31">
        <f t="shared" si="2"/>
        <v>100</v>
      </c>
      <c r="N14" s="44">
        <f t="shared" si="3"/>
        <v>-3.374417555989779</v>
      </c>
    </row>
    <row r="15" spans="1:14" ht="48" customHeight="1">
      <c r="A15" s="18" t="s">
        <v>22</v>
      </c>
      <c r="B15" s="25">
        <f>B5+B10</f>
        <v>100803</v>
      </c>
      <c r="C15" s="26">
        <f>C5+C10</f>
        <v>87301</v>
      </c>
      <c r="D15" s="26">
        <f t="shared" si="4"/>
        <v>84105</v>
      </c>
      <c r="E15" s="26">
        <f>E5+E10</f>
        <v>-3196</v>
      </c>
      <c r="F15" s="27">
        <f t="shared" si="0"/>
        <v>96.33910264487234</v>
      </c>
      <c r="G15" s="27">
        <f t="shared" si="1"/>
        <v>-16.564983185024253</v>
      </c>
      <c r="H15" s="18" t="s">
        <v>23</v>
      </c>
      <c r="I15" s="26">
        <f>I5+I10</f>
        <v>100803</v>
      </c>
      <c r="J15" s="26">
        <f>J5+J10</f>
        <v>87301</v>
      </c>
      <c r="K15" s="26">
        <f>J15+L15</f>
        <v>84105</v>
      </c>
      <c r="L15" s="26">
        <f>L5+L10</f>
        <v>-3196</v>
      </c>
      <c r="M15" s="27">
        <f t="shared" si="2"/>
        <v>96.33910264487234</v>
      </c>
      <c r="N15" s="41">
        <f t="shared" si="3"/>
        <v>-16.564983185024253</v>
      </c>
    </row>
    <row r="16" spans="1:250" s="4" customFormat="1" ht="14.25">
      <c r="A16" s="6"/>
      <c r="B16" s="6"/>
      <c r="C16" s="7"/>
      <c r="D16" s="7"/>
      <c r="E16" s="7"/>
      <c r="F16" s="8"/>
      <c r="G16" s="8"/>
      <c r="H16" s="6"/>
      <c r="I16" s="6"/>
      <c r="J16" s="9"/>
      <c r="K16" s="10"/>
      <c r="L16" s="10"/>
      <c r="M16" s="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</row>
    <row r="17" spans="1:250" s="4" customFormat="1" ht="14.25">
      <c r="A17" s="6"/>
      <c r="B17" s="6"/>
      <c r="C17" s="7"/>
      <c r="D17" s="7"/>
      <c r="E17" s="7"/>
      <c r="F17" s="8"/>
      <c r="G17" s="8"/>
      <c r="H17" s="6"/>
      <c r="I17" s="6"/>
      <c r="J17" s="9"/>
      <c r="K17" s="10"/>
      <c r="L17" s="10"/>
      <c r="M17" s="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</row>
    <row r="18" spans="1:250" s="4" customFormat="1" ht="14.25">
      <c r="A18" s="6"/>
      <c r="B18" s="6"/>
      <c r="C18" s="7"/>
      <c r="D18" s="7"/>
      <c r="E18" s="7"/>
      <c r="F18" s="8"/>
      <c r="G18" s="8"/>
      <c r="H18" s="6"/>
      <c r="I18" s="6"/>
      <c r="J18" s="9"/>
      <c r="K18" s="10"/>
      <c r="L18" s="10"/>
      <c r="M18" s="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</row>
    <row r="19" spans="1:250" s="4" customFormat="1" ht="14.25">
      <c r="A19" s="6"/>
      <c r="B19" s="6"/>
      <c r="C19" s="7"/>
      <c r="D19" s="7"/>
      <c r="E19" s="7"/>
      <c r="F19" s="8"/>
      <c r="G19" s="8"/>
      <c r="H19" s="6"/>
      <c r="I19" s="6"/>
      <c r="J19" s="9"/>
      <c r="K19" s="10"/>
      <c r="L19" s="10"/>
      <c r="M19" s="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</row>
    <row r="20" spans="1:250" s="4" customFormat="1" ht="14.25">
      <c r="A20" s="6"/>
      <c r="B20" s="6"/>
      <c r="C20" s="7"/>
      <c r="D20" s="7"/>
      <c r="E20" s="7"/>
      <c r="F20" s="8"/>
      <c r="G20" s="8"/>
      <c r="H20" s="6"/>
      <c r="I20" s="6"/>
      <c r="J20" s="9"/>
      <c r="K20" s="10"/>
      <c r="L20" s="10"/>
      <c r="M20" s="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</row>
    <row r="21" spans="1:13" s="5" customFormat="1" ht="12">
      <c r="A21" s="6"/>
      <c r="B21" s="6"/>
      <c r="C21" s="7"/>
      <c r="D21" s="7"/>
      <c r="E21" s="7"/>
      <c r="F21" s="8"/>
      <c r="G21" s="8"/>
      <c r="H21" s="6"/>
      <c r="I21" s="6"/>
      <c r="J21" s="9"/>
      <c r="K21" s="10"/>
      <c r="L21" s="10"/>
      <c r="M21" s="45"/>
    </row>
  </sheetData>
  <sheetProtection/>
  <mergeCells count="2">
    <mergeCell ref="A2:N2"/>
    <mergeCell ref="A3:C3"/>
  </mergeCells>
  <printOptions/>
  <pageMargins left="0.59" right="0.32" top="0.63" bottom="0.34" header="0.75" footer="0.51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廖丹丹</cp:lastModifiedBy>
  <cp:lastPrinted>2019-12-13T08:05:36Z</cp:lastPrinted>
  <dcterms:created xsi:type="dcterms:W3CDTF">2015-01-12T03:27:41Z</dcterms:created>
  <dcterms:modified xsi:type="dcterms:W3CDTF">2020-01-02T09:09:08Z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