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45" tabRatio="678" activeTab="0"/>
  </bookViews>
  <sheets>
    <sheet name="佛山市高明区2019年基金预算第二次调整情况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<sst xmlns="http://schemas.openxmlformats.org/spreadsheetml/2006/main" count="43" uniqueCount="38">
  <si>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收入预算科目</t>
  </si>
  <si>
    <t>2018年实绩</t>
  </si>
  <si>
    <t>2019年预算数</t>
  </si>
  <si>
    <t>2019年第二次预算调整数</t>
  </si>
  <si>
    <t>完成年初预算%</t>
  </si>
  <si>
    <t>比上年实绩增长%</t>
  </si>
  <si>
    <t>一、 政府性基金预算收入</t>
  </si>
  <si>
    <t>国有土地使用权出让收入</t>
  </si>
  <si>
    <t>国有土地收益基金收入</t>
  </si>
  <si>
    <t>农业土地开发资金收入</t>
  </si>
  <si>
    <t>城市基础设施配套费收入</t>
  </si>
  <si>
    <t>彩票公益金收入</t>
  </si>
  <si>
    <t>污水处理费收入</t>
  </si>
  <si>
    <t>其他政府性基金收入</t>
  </si>
  <si>
    <t>二、转移性收入</t>
  </si>
  <si>
    <t>基金补助收入</t>
  </si>
  <si>
    <t>三、地方政府专项债券收入</t>
  </si>
  <si>
    <t xml:space="preserve">四、上年结转结余  </t>
  </si>
  <si>
    <t>收入合计</t>
  </si>
  <si>
    <t>附件2</t>
  </si>
  <si>
    <t>支出预算科目</t>
  </si>
  <si>
    <t>一、政府性基金预算支出</t>
  </si>
  <si>
    <t>国有土地使用权出让收入及对应专项债务收入安排的支出</t>
  </si>
  <si>
    <t>农业土地开发资金安排的支出</t>
  </si>
  <si>
    <t>城市基础设施配套费及对应专项债务收入安排的支出</t>
  </si>
  <si>
    <t>彩票公益金安排的支出</t>
  </si>
  <si>
    <t>污水处理费安排的支出</t>
  </si>
  <si>
    <t>土地储备专项债券收入安排的支出</t>
  </si>
  <si>
    <t>其他政府性基金支出</t>
  </si>
  <si>
    <t>地方政府专项债务付息支出</t>
  </si>
  <si>
    <t>地方政府专项债务发行费用支出</t>
  </si>
  <si>
    <t>二、转移性支出</t>
  </si>
  <si>
    <t>其中：基金上解支出</t>
  </si>
  <si>
    <t>三、调出资金</t>
  </si>
  <si>
    <t xml:space="preserve">四、年终结转结余  </t>
  </si>
  <si>
    <t>支出合计</t>
  </si>
  <si>
    <t>佛山市高明区2019年政府性基金预算第二次调整情况表</t>
  </si>
  <si>
    <t>单位:万元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</si>
</sst>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_ * #,##0_ ;_ * \-#,##0_ ;_ * &quot;-&quot;??_ ;_ @_ "/>
    <numFmt numFmtId="179" formatCode="0.00_);[Red]\(0.00\)"/>
  </numFmts>
  <fonts count="33">
    <font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9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7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77" fontId="1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7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0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77" fontId="6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7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177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5" fillId="0" borderId="9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 applyProtection="1">
      <alignment horizontal="right" vertical="center"/>
      <protection locked="0"/>
    </xf>
    <xf numFmtId="179" fontId="9" fillId="0" borderId="9" xfId="0" applyNumberFormat="1" applyFont="1" applyFill="1" applyBorder="1" applyAlignment="1">
      <alignment horizontal="right" vertical="center" wrapText="1"/>
    </xf>
    <xf numFmtId="177" fontId="9" fillId="0" borderId="9" xfId="0" applyNumberFormat="1" applyFont="1" applyFill="1" applyBorder="1" applyAlignment="1">
      <alignment horizontal="right" vertical="center" wrapText="1"/>
    </xf>
    <xf numFmtId="176" fontId="9" fillId="0" borderId="9" xfId="52" applyNumberFormat="1" applyFont="1" applyFill="1" applyBorder="1" applyAlignment="1" applyProtection="1">
      <alignment horizontal="right" vertical="center"/>
      <protection locked="0"/>
    </xf>
    <xf numFmtId="176" fontId="9" fillId="0" borderId="9" xfId="0" applyNumberFormat="1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177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7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千位分隔_附件3全区2015年基金预算收入调整明细表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2"/>
  <sheetViews>
    <sheetView showZeros="0"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" sqref="N6"/>
    </sheetView>
  </sheetViews>
  <sheetFormatPr defaultColWidth="9.00390625" defaultRowHeight="15" customHeight="1"/>
  <cols>
    <col min="1" max="1" width="24.375" style="9" customWidth="1"/>
    <col min="2" max="2" width="12.875" style="10" customWidth="1"/>
    <col min="3" max="3" width="11.125" style="10" customWidth="1"/>
    <col min="4" max="4" width="12.25390625" style="10" customWidth="1"/>
    <col min="5" max="5" width="9.375" style="11" customWidth="1"/>
    <col min="6" max="6" width="10.25390625" style="11" customWidth="1"/>
    <col min="7" max="7" width="27.25390625" style="12" customWidth="1"/>
    <col min="8" max="8" width="11.125" style="12" customWidth="1"/>
    <col min="9" max="10" width="10.875" style="12" customWidth="1"/>
    <col min="11" max="11" width="9.00390625" style="12" customWidth="1"/>
    <col min="12" max="12" width="9.875" style="12" customWidth="1"/>
    <col min="13" max="235" width="9.00390625" style="12" customWidth="1"/>
    <col min="236" max="247" width="9.00390625" style="13" customWidth="1"/>
  </cols>
  <sheetData>
    <row r="1" spans="1:247" s="1" customFormat="1" ht="25.5" customHeight="1">
      <c r="A1" s="14" t="s">
        <v>19</v>
      </c>
      <c r="B1" s="15"/>
      <c r="C1" s="15"/>
      <c r="D1" s="15"/>
      <c r="E1" s="16"/>
      <c r="F1" s="16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</row>
    <row r="2" spans="1:12" s="2" customFormat="1" ht="30" customHeight="1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3" customFormat="1" ht="23.25" customHeight="1">
      <c r="A3" s="17"/>
      <c r="B3" s="18"/>
      <c r="C3" s="18"/>
      <c r="D3" s="18"/>
      <c r="E3" s="19"/>
      <c r="F3" s="44"/>
      <c r="L3" s="69" t="s">
        <v>37</v>
      </c>
    </row>
    <row r="4" spans="1:247" s="4" customFormat="1" ht="27.75" customHeight="1">
      <c r="A4" s="78" t="s">
        <v>0</v>
      </c>
      <c r="B4" s="78" t="s">
        <v>1</v>
      </c>
      <c r="C4" s="78" t="s">
        <v>2</v>
      </c>
      <c r="D4" s="73" t="s">
        <v>3</v>
      </c>
      <c r="E4" s="80" t="s">
        <v>4</v>
      </c>
      <c r="F4" s="82" t="s">
        <v>5</v>
      </c>
      <c r="G4" s="73" t="s">
        <v>20</v>
      </c>
      <c r="H4" s="73" t="s">
        <v>1</v>
      </c>
      <c r="I4" s="73" t="s">
        <v>2</v>
      </c>
      <c r="J4" s="73" t="s">
        <v>3</v>
      </c>
      <c r="K4" s="75" t="s">
        <v>4</v>
      </c>
      <c r="L4" s="70" t="s">
        <v>5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51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</row>
    <row r="5" spans="1:235" s="5" customFormat="1" ht="27.75" customHeight="1">
      <c r="A5" s="79"/>
      <c r="B5" s="79"/>
      <c r="C5" s="79"/>
      <c r="D5" s="74"/>
      <c r="E5" s="81"/>
      <c r="F5" s="83"/>
      <c r="G5" s="77"/>
      <c r="H5" s="77"/>
      <c r="I5" s="77"/>
      <c r="J5" s="74"/>
      <c r="K5" s="76"/>
      <c r="L5" s="7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53"/>
    </row>
    <row r="6" spans="1:247" s="6" customFormat="1" ht="30" customHeight="1">
      <c r="A6" s="67" t="s">
        <v>6</v>
      </c>
      <c r="B6" s="21">
        <f>SUM(B7:B14)</f>
        <v>690100</v>
      </c>
      <c r="C6" s="21">
        <f>SUM(C7:C14)</f>
        <v>535100</v>
      </c>
      <c r="D6" s="22">
        <f>SUM(D7:D14)</f>
        <v>610187</v>
      </c>
      <c r="E6" s="23">
        <f aca="true" t="shared" si="0" ref="E6:E12">D6/C6*100</f>
        <v>114.03233040553167</v>
      </c>
      <c r="F6" s="47">
        <f aca="true" t="shared" si="1" ref="F6:F12">(D6-B6)/B6*100</f>
        <v>-11.579915954209536</v>
      </c>
      <c r="G6" s="55" t="s">
        <v>21</v>
      </c>
      <c r="H6" s="26">
        <f>SUM(H7:H15)</f>
        <v>694761</v>
      </c>
      <c r="I6" s="26">
        <f>SUM(I7:I15)</f>
        <v>477700</v>
      </c>
      <c r="J6" s="26">
        <f>SUM(J7:J15)</f>
        <v>632531</v>
      </c>
      <c r="K6" s="57">
        <f aca="true" t="shared" si="2" ref="K6:K11">J6/I6*100</f>
        <v>132.41176470588238</v>
      </c>
      <c r="L6" s="58">
        <f aca="true" t="shared" si="3" ref="L6:L11">(J6/H6-1)*100</f>
        <v>-8.957037024242865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s="6" customFormat="1" ht="30" customHeight="1">
      <c r="A7" s="24" t="s">
        <v>7</v>
      </c>
      <c r="B7" s="25">
        <v>662412</v>
      </c>
      <c r="C7" s="22">
        <v>504000</v>
      </c>
      <c r="D7" s="22">
        <v>573100</v>
      </c>
      <c r="E7" s="23">
        <f t="shared" si="0"/>
        <v>113.71031746031746</v>
      </c>
      <c r="F7" s="47">
        <f t="shared" si="1"/>
        <v>-13.482847532955322</v>
      </c>
      <c r="G7" s="20" t="s">
        <v>22</v>
      </c>
      <c r="H7" s="26">
        <v>664605</v>
      </c>
      <c r="I7" s="26">
        <v>432383</v>
      </c>
      <c r="J7" s="26">
        <v>394233</v>
      </c>
      <c r="K7" s="57">
        <f t="shared" si="2"/>
        <v>91.17680389839563</v>
      </c>
      <c r="L7" s="58">
        <f t="shared" si="3"/>
        <v>-40.681607872345225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s="6" customFormat="1" ht="30" customHeight="1">
      <c r="A8" s="24" t="s">
        <v>8</v>
      </c>
      <c r="B8" s="25">
        <v>2115</v>
      </c>
      <c r="C8" s="22">
        <v>5000</v>
      </c>
      <c r="D8" s="22">
        <v>5800</v>
      </c>
      <c r="E8" s="23">
        <f t="shared" si="0"/>
        <v>115.99999999999999</v>
      </c>
      <c r="F8" s="47">
        <f t="shared" si="1"/>
        <v>174.23167848699762</v>
      </c>
      <c r="G8" s="20" t="s">
        <v>23</v>
      </c>
      <c r="H8" s="26">
        <v>231</v>
      </c>
      <c r="I8" s="26">
        <v>28</v>
      </c>
      <c r="J8" s="56">
        <v>28</v>
      </c>
      <c r="K8" s="57">
        <f t="shared" si="2"/>
        <v>100</v>
      </c>
      <c r="L8" s="58">
        <f t="shared" si="3"/>
        <v>-87.87878787878788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6" customFormat="1" ht="30" customHeight="1">
      <c r="A9" s="24" t="s">
        <v>9</v>
      </c>
      <c r="B9" s="22">
        <v>1581</v>
      </c>
      <c r="C9" s="22">
        <v>1600</v>
      </c>
      <c r="D9" s="22">
        <v>1600</v>
      </c>
      <c r="E9" s="23">
        <f t="shared" si="0"/>
        <v>100</v>
      </c>
      <c r="F9" s="47">
        <f t="shared" si="1"/>
        <v>1.2017710309930425</v>
      </c>
      <c r="G9" s="20" t="s">
        <v>24</v>
      </c>
      <c r="H9" s="26">
        <v>11741</v>
      </c>
      <c r="I9" s="26">
        <v>22980</v>
      </c>
      <c r="J9" s="56">
        <v>22980</v>
      </c>
      <c r="K9" s="57">
        <f t="shared" si="2"/>
        <v>100</v>
      </c>
      <c r="L9" s="58">
        <f t="shared" si="3"/>
        <v>95.7243846350396</v>
      </c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s="6" customFormat="1" ht="30" customHeight="1">
      <c r="A10" s="24" t="s">
        <v>10</v>
      </c>
      <c r="B10" s="26">
        <v>19540</v>
      </c>
      <c r="C10" s="26">
        <v>20000</v>
      </c>
      <c r="D10" s="26">
        <v>21302</v>
      </c>
      <c r="E10" s="27">
        <f t="shared" si="0"/>
        <v>106.50999999999999</v>
      </c>
      <c r="F10" s="49">
        <f t="shared" si="1"/>
        <v>9.017400204708292</v>
      </c>
      <c r="G10" s="20" t="s">
        <v>25</v>
      </c>
      <c r="H10" s="26">
        <v>1708</v>
      </c>
      <c r="I10" s="26">
        <v>1560</v>
      </c>
      <c r="J10" s="56">
        <v>1560</v>
      </c>
      <c r="K10" s="57">
        <f t="shared" si="2"/>
        <v>100</v>
      </c>
      <c r="L10" s="58">
        <f t="shared" si="3"/>
        <v>-8.66510538641686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s="6" customFormat="1" ht="30" customHeight="1">
      <c r="A11" s="24" t="s">
        <v>11</v>
      </c>
      <c r="B11" s="28">
        <v>1653</v>
      </c>
      <c r="C11" s="29">
        <v>1500</v>
      </c>
      <c r="D11" s="29">
        <v>1500</v>
      </c>
      <c r="E11" s="30">
        <f t="shared" si="0"/>
        <v>100</v>
      </c>
      <c r="F11" s="33">
        <f t="shared" si="1"/>
        <v>-9.25589836660617</v>
      </c>
      <c r="G11" s="20" t="s">
        <v>26</v>
      </c>
      <c r="H11" s="26">
        <v>3194</v>
      </c>
      <c r="I11" s="26">
        <v>3230</v>
      </c>
      <c r="J11" s="56">
        <v>6193</v>
      </c>
      <c r="K11" s="57">
        <f t="shared" si="2"/>
        <v>191.73374613003097</v>
      </c>
      <c r="L11" s="58">
        <f t="shared" si="3"/>
        <v>93.89480275516593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s="6" customFormat="1" ht="30" customHeight="1">
      <c r="A12" s="31" t="s">
        <v>12</v>
      </c>
      <c r="B12" s="26">
        <v>2780</v>
      </c>
      <c r="C12" s="32">
        <v>3000</v>
      </c>
      <c r="D12" s="32">
        <v>6885</v>
      </c>
      <c r="E12" s="30">
        <f t="shared" si="0"/>
        <v>229.5</v>
      </c>
      <c r="F12" s="33">
        <f t="shared" si="1"/>
        <v>147.66187050359713</v>
      </c>
      <c r="G12" s="20" t="s">
        <v>27</v>
      </c>
      <c r="H12" s="26"/>
      <c r="I12" s="26"/>
      <c r="J12" s="56">
        <v>190000</v>
      </c>
      <c r="K12" s="57"/>
      <c r="L12" s="5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s="6" customFormat="1" ht="30" customHeight="1">
      <c r="A13" s="20" t="s">
        <v>13</v>
      </c>
      <c r="B13" s="26">
        <v>19</v>
      </c>
      <c r="C13" s="26"/>
      <c r="D13" s="26"/>
      <c r="E13" s="33"/>
      <c r="F13" s="33"/>
      <c r="G13" s="20" t="s">
        <v>28</v>
      </c>
      <c r="H13" s="26">
        <v>76</v>
      </c>
      <c r="I13" s="26">
        <v>143</v>
      </c>
      <c r="J13" s="56">
        <v>150</v>
      </c>
      <c r="K13" s="57">
        <f>J13/I13*100</f>
        <v>104.8951048951049</v>
      </c>
      <c r="L13" s="58">
        <f aca="true" t="shared" si="4" ref="L13:L20">(J13/H13-1)*100</f>
        <v>97.36842105263158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s="6" customFormat="1" ht="30" customHeight="1">
      <c r="A14" s="20"/>
      <c r="B14" s="26"/>
      <c r="C14" s="26"/>
      <c r="D14" s="22"/>
      <c r="E14" s="33"/>
      <c r="F14" s="33"/>
      <c r="G14" s="20" t="s">
        <v>29</v>
      </c>
      <c r="H14" s="26">
        <v>13084</v>
      </c>
      <c r="I14" s="26">
        <v>17253</v>
      </c>
      <c r="J14" s="56">
        <v>17253</v>
      </c>
      <c r="K14" s="57"/>
      <c r="L14" s="58">
        <f t="shared" si="4"/>
        <v>31.863344542953232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s="6" customFormat="1" ht="30" customHeight="1">
      <c r="A15" s="31"/>
      <c r="B15" s="34"/>
      <c r="C15" s="35"/>
      <c r="D15" s="21"/>
      <c r="E15" s="33"/>
      <c r="F15" s="33"/>
      <c r="G15" s="20" t="s">
        <v>30</v>
      </c>
      <c r="H15" s="22">
        <v>122</v>
      </c>
      <c r="I15" s="26">
        <v>123</v>
      </c>
      <c r="J15" s="59">
        <v>134</v>
      </c>
      <c r="K15" s="57"/>
      <c r="L15" s="58">
        <f t="shared" si="4"/>
        <v>9.836065573770503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s="6" customFormat="1" ht="30" customHeight="1">
      <c r="A16" s="67" t="s">
        <v>14</v>
      </c>
      <c r="B16" s="34">
        <f>SUM(B17)</f>
        <v>1756</v>
      </c>
      <c r="C16" s="35">
        <f>SUM(C17)</f>
        <v>0</v>
      </c>
      <c r="D16" s="26">
        <v>40000</v>
      </c>
      <c r="E16" s="33"/>
      <c r="F16" s="33">
        <f>(D16-B16)/B16*100</f>
        <v>2177.904328018223</v>
      </c>
      <c r="G16" s="55" t="s">
        <v>31</v>
      </c>
      <c r="H16" s="26">
        <f>SUM(H17)</f>
        <v>1158</v>
      </c>
      <c r="I16" s="26">
        <f>SUM(I17)</f>
        <v>90900</v>
      </c>
      <c r="J16" s="26">
        <f>SUM(J17)</f>
        <v>131120</v>
      </c>
      <c r="K16" s="57">
        <f>J16/I16*100</f>
        <v>144.24642464246423</v>
      </c>
      <c r="L16" s="58">
        <f t="shared" si="4"/>
        <v>11222.970639032814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s="6" customFormat="1" ht="30" customHeight="1">
      <c r="A17" s="20" t="s">
        <v>15</v>
      </c>
      <c r="B17" s="21">
        <v>1756</v>
      </c>
      <c r="C17" s="35"/>
      <c r="D17" s="26">
        <v>40000</v>
      </c>
      <c r="E17" s="33"/>
      <c r="F17" s="33">
        <f>(D17-B17)/B17*100</f>
        <v>2177.904328018223</v>
      </c>
      <c r="G17" s="60" t="s">
        <v>32</v>
      </c>
      <c r="H17" s="26">
        <v>1158</v>
      </c>
      <c r="I17" s="26">
        <v>90900</v>
      </c>
      <c r="J17" s="26">
        <f>93120+38000</f>
        <v>131120</v>
      </c>
      <c r="K17" s="57">
        <f>J17/I17*100</f>
        <v>144.24642464246423</v>
      </c>
      <c r="L17" s="58">
        <f t="shared" si="4"/>
        <v>11222.970639032814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s="7" customFormat="1" ht="27.75" customHeight="1">
      <c r="A18" s="67" t="s">
        <v>16</v>
      </c>
      <c r="B18" s="21">
        <v>110000</v>
      </c>
      <c r="C18" s="36"/>
      <c r="D18" s="22">
        <v>190000</v>
      </c>
      <c r="E18" s="33"/>
      <c r="F18" s="33">
        <f>(D18-B18)/B18*100</f>
        <v>72.72727272727273</v>
      </c>
      <c r="G18" s="55" t="s">
        <v>33</v>
      </c>
      <c r="H18" s="26">
        <v>87832</v>
      </c>
      <c r="I18" s="61"/>
      <c r="J18" s="59">
        <v>85000</v>
      </c>
      <c r="K18" s="57"/>
      <c r="L18" s="58">
        <f t="shared" si="4"/>
        <v>-3.2243373713452983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</row>
    <row r="19" spans="1:247" s="6" customFormat="1" ht="21.75" customHeight="1">
      <c r="A19" s="68" t="s">
        <v>17</v>
      </c>
      <c r="B19" s="21">
        <v>29017</v>
      </c>
      <c r="C19" s="36">
        <v>47032</v>
      </c>
      <c r="D19" s="22">
        <v>47122</v>
      </c>
      <c r="E19" s="33">
        <f>D19/C19*100</f>
        <v>100.19135907467256</v>
      </c>
      <c r="F19" s="33">
        <f>(D19-B19)/B19*100</f>
        <v>62.394458420925666</v>
      </c>
      <c r="G19" s="62" t="s">
        <v>34</v>
      </c>
      <c r="H19" s="26">
        <v>47122</v>
      </c>
      <c r="I19" s="61">
        <v>13532</v>
      </c>
      <c r="J19" s="61">
        <v>38658</v>
      </c>
      <c r="K19" s="57">
        <f>J19/I19*100</f>
        <v>285.678391959799</v>
      </c>
      <c r="L19" s="58">
        <f t="shared" si="4"/>
        <v>-17.961886167819706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s="6" customFormat="1" ht="27.75" customHeight="1">
      <c r="A20" s="37" t="s">
        <v>18</v>
      </c>
      <c r="B20" s="38">
        <f>SUM(B6+B16+B18+B19)</f>
        <v>830873</v>
      </c>
      <c r="C20" s="38">
        <f>SUM(C6+C16+C18+C19)</f>
        <v>582132</v>
      </c>
      <c r="D20" s="38">
        <f>SUM(D6+D16+D18+D19)</f>
        <v>887309</v>
      </c>
      <c r="E20" s="39">
        <f>D20/C20*100</f>
        <v>152.42402066885174</v>
      </c>
      <c r="F20" s="39">
        <f>(D20-B20)/B20*100</f>
        <v>6.792373804420169</v>
      </c>
      <c r="G20" s="63" t="s">
        <v>35</v>
      </c>
      <c r="H20" s="64">
        <f>SUM(H6,H16,H18,H19)</f>
        <v>830873</v>
      </c>
      <c r="I20" s="64">
        <f>SUM(I6,I16,I18,I19)</f>
        <v>582132</v>
      </c>
      <c r="J20" s="64">
        <f>SUM(J6,J16,J18,J19)</f>
        <v>887309</v>
      </c>
      <c r="K20" s="65">
        <f>J20/I20*100</f>
        <v>152.42402066885174</v>
      </c>
      <c r="L20" s="66">
        <f t="shared" si="4"/>
        <v>6.792373804420171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s="6" customFormat="1" ht="27.75" customHeight="1">
      <c r="A21" s="40"/>
      <c r="B21" s="41"/>
      <c r="C21" s="41"/>
      <c r="D21" s="41"/>
      <c r="E21" s="42"/>
      <c r="F21" s="42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s="8" customFormat="1" ht="27.75" customHeight="1">
      <c r="A22" s="40"/>
      <c r="B22" s="41"/>
      <c r="C22" s="41"/>
      <c r="D22" s="41"/>
      <c r="E22" s="42"/>
      <c r="F22" s="4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s="8" customFormat="1" ht="27.75" customHeight="1">
      <c r="A23" s="40"/>
      <c r="B23" s="41"/>
      <c r="C23" s="41"/>
      <c r="D23" s="41"/>
      <c r="E23" s="42"/>
      <c r="F23" s="4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s="8" customFormat="1" ht="28.5" customHeight="1">
      <c r="A24" s="40"/>
      <c r="B24" s="41"/>
      <c r="C24" s="41"/>
      <c r="D24" s="41"/>
      <c r="E24" s="42"/>
      <c r="F24" s="42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s="8" customFormat="1" ht="39.75" customHeight="1">
      <c r="A25" s="40"/>
      <c r="B25" s="41"/>
      <c r="C25" s="41"/>
      <c r="D25" s="41"/>
      <c r="E25" s="42"/>
      <c r="F25" s="4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s="8" customFormat="1" ht="15" customHeight="1">
      <c r="A26" s="40"/>
      <c r="B26" s="41"/>
      <c r="C26" s="41"/>
      <c r="D26" s="41"/>
      <c r="E26" s="42"/>
      <c r="F26" s="4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s="8" customFormat="1" ht="15" customHeight="1">
      <c r="A27" s="40"/>
      <c r="B27" s="41"/>
      <c r="C27" s="41"/>
      <c r="D27" s="41"/>
      <c r="E27" s="42"/>
      <c r="F27" s="42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47" s="8" customFormat="1" ht="15" customHeight="1">
      <c r="A28" s="40"/>
      <c r="B28" s="41"/>
      <c r="C28" s="41"/>
      <c r="D28" s="41"/>
      <c r="E28" s="42"/>
      <c r="F28" s="42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</row>
    <row r="29" spans="1:247" s="8" customFormat="1" ht="15" customHeight="1">
      <c r="A29" s="40"/>
      <c r="B29" s="41"/>
      <c r="C29" s="41"/>
      <c r="D29" s="41"/>
      <c r="E29" s="42"/>
      <c r="F29" s="42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</row>
    <row r="30" spans="1:247" s="8" customFormat="1" ht="15" customHeight="1">
      <c r="A30" s="40"/>
      <c r="B30" s="41"/>
      <c r="C30" s="41"/>
      <c r="D30" s="41"/>
      <c r="E30" s="42"/>
      <c r="F30" s="4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</row>
    <row r="31" spans="1:247" s="8" customFormat="1" ht="15" customHeight="1">
      <c r="A31" s="40"/>
      <c r="B31" s="41"/>
      <c r="C31" s="41"/>
      <c r="D31" s="41"/>
      <c r="E31" s="42"/>
      <c r="F31" s="4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</row>
    <row r="32" spans="1:247" s="8" customFormat="1" ht="15" customHeight="1">
      <c r="A32" s="40"/>
      <c r="B32" s="41"/>
      <c r="C32" s="41"/>
      <c r="D32" s="41"/>
      <c r="E32" s="42"/>
      <c r="F32" s="4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</row>
    <row r="33" spans="1:247" s="8" customFormat="1" ht="15" customHeight="1">
      <c r="A33" s="40"/>
      <c r="B33" s="41"/>
      <c r="C33" s="41"/>
      <c r="D33" s="41"/>
      <c r="E33" s="42"/>
      <c r="F33" s="42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</row>
    <row r="34" spans="1:247" s="8" customFormat="1" ht="15" customHeight="1">
      <c r="A34" s="40"/>
      <c r="B34" s="41"/>
      <c r="C34" s="41"/>
      <c r="D34" s="41"/>
      <c r="E34" s="42"/>
      <c r="F34" s="42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</row>
    <row r="35" spans="1:247" s="8" customFormat="1" ht="15" customHeight="1">
      <c r="A35" s="40"/>
      <c r="B35" s="41"/>
      <c r="C35" s="41"/>
      <c r="D35" s="41"/>
      <c r="E35" s="42"/>
      <c r="F35" s="42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</row>
    <row r="36" spans="1:247" s="8" customFormat="1" ht="15" customHeight="1">
      <c r="A36" s="40"/>
      <c r="B36" s="41"/>
      <c r="C36" s="41"/>
      <c r="D36" s="41"/>
      <c r="E36" s="42"/>
      <c r="F36" s="4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</row>
    <row r="37" spans="1:247" s="8" customFormat="1" ht="15" customHeight="1">
      <c r="A37" s="40"/>
      <c r="B37" s="41"/>
      <c r="C37" s="41"/>
      <c r="D37" s="41"/>
      <c r="E37" s="42"/>
      <c r="F37" s="42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</row>
    <row r="38" spans="1:247" s="8" customFormat="1" ht="15" customHeight="1">
      <c r="A38" s="40"/>
      <c r="B38" s="41"/>
      <c r="C38" s="41"/>
      <c r="D38" s="41"/>
      <c r="E38" s="42"/>
      <c r="F38" s="42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</row>
    <row r="39" spans="1:247" s="8" customFormat="1" ht="15" customHeight="1">
      <c r="A39" s="40"/>
      <c r="B39" s="41"/>
      <c r="C39" s="41"/>
      <c r="D39" s="41"/>
      <c r="E39" s="42"/>
      <c r="F39" s="42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</row>
    <row r="40" spans="1:247" s="8" customFormat="1" ht="15" customHeight="1">
      <c r="A40" s="40"/>
      <c r="B40" s="41"/>
      <c r="C40" s="41"/>
      <c r="D40" s="41"/>
      <c r="E40" s="42"/>
      <c r="F40" s="42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</row>
    <row r="41" spans="1:247" s="8" customFormat="1" ht="15" customHeight="1">
      <c r="A41" s="40"/>
      <c r="B41" s="41"/>
      <c r="C41" s="41"/>
      <c r="D41" s="41"/>
      <c r="E41" s="42"/>
      <c r="F41" s="42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</row>
    <row r="42" spans="1:247" s="8" customFormat="1" ht="15" customHeight="1">
      <c r="A42" s="40"/>
      <c r="B42" s="41"/>
      <c r="C42" s="41"/>
      <c r="D42" s="41"/>
      <c r="E42" s="42"/>
      <c r="F42" s="4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</row>
    <row r="43" spans="1:247" s="8" customFormat="1" ht="15" customHeight="1">
      <c r="A43" s="40"/>
      <c r="B43" s="41"/>
      <c r="C43" s="41"/>
      <c r="D43" s="41"/>
      <c r="E43" s="42"/>
      <c r="F43" s="4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</row>
    <row r="44" spans="1:247" s="8" customFormat="1" ht="15" customHeight="1">
      <c r="A44" s="40"/>
      <c r="B44" s="41"/>
      <c r="C44" s="41"/>
      <c r="D44" s="41"/>
      <c r="E44" s="42"/>
      <c r="F44" s="4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</row>
    <row r="45" spans="1:247" s="8" customFormat="1" ht="15" customHeight="1">
      <c r="A45" s="40"/>
      <c r="B45" s="41"/>
      <c r="C45" s="41"/>
      <c r="D45" s="41"/>
      <c r="E45" s="42"/>
      <c r="F45" s="4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</row>
    <row r="46" spans="1:247" s="8" customFormat="1" ht="15" customHeight="1">
      <c r="A46" s="40"/>
      <c r="B46" s="41"/>
      <c r="C46" s="41"/>
      <c r="D46" s="41"/>
      <c r="E46" s="42"/>
      <c r="F46" s="4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</row>
    <row r="47" spans="1:247" s="8" customFormat="1" ht="15" customHeight="1">
      <c r="A47" s="40"/>
      <c r="B47" s="41"/>
      <c r="C47" s="41"/>
      <c r="D47" s="41"/>
      <c r="E47" s="42"/>
      <c r="F47" s="42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</row>
    <row r="48" spans="1:247" s="8" customFormat="1" ht="15" customHeight="1">
      <c r="A48" s="40"/>
      <c r="B48" s="41"/>
      <c r="C48" s="41"/>
      <c r="D48" s="41"/>
      <c r="E48" s="42"/>
      <c r="F48" s="42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</row>
    <row r="49" spans="1:247" s="8" customFormat="1" ht="15" customHeight="1">
      <c r="A49" s="40"/>
      <c r="B49" s="41"/>
      <c r="C49" s="41"/>
      <c r="D49" s="41"/>
      <c r="E49" s="42"/>
      <c r="F49" s="42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</row>
    <row r="50" spans="1:247" s="8" customFormat="1" ht="15" customHeight="1">
      <c r="A50" s="40"/>
      <c r="B50" s="41"/>
      <c r="C50" s="41"/>
      <c r="D50" s="41"/>
      <c r="E50" s="42"/>
      <c r="F50" s="4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</row>
    <row r="51" spans="1:247" s="8" customFormat="1" ht="15" customHeight="1">
      <c r="A51" s="40"/>
      <c r="B51" s="41"/>
      <c r="C51" s="41"/>
      <c r="D51" s="41"/>
      <c r="E51" s="42"/>
      <c r="F51" s="4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</row>
    <row r="52" spans="1:247" s="8" customFormat="1" ht="15" customHeight="1">
      <c r="A52" s="40"/>
      <c r="B52" s="41"/>
      <c r="C52" s="41"/>
      <c r="D52" s="41"/>
      <c r="E52" s="42"/>
      <c r="F52" s="4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</row>
    <row r="53" spans="1:247" s="8" customFormat="1" ht="15" customHeight="1">
      <c r="A53" s="40"/>
      <c r="B53" s="41"/>
      <c r="C53" s="41"/>
      <c r="D53" s="41"/>
      <c r="E53" s="42"/>
      <c r="F53" s="4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</row>
    <row r="54" spans="1:247" s="8" customFormat="1" ht="15" customHeight="1">
      <c r="A54" s="40"/>
      <c r="B54" s="41"/>
      <c r="C54" s="41"/>
      <c r="D54" s="41"/>
      <c r="E54" s="42"/>
      <c r="F54" s="42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</row>
    <row r="55" spans="1:247" s="8" customFormat="1" ht="15" customHeight="1">
      <c r="A55" s="40"/>
      <c r="B55" s="41"/>
      <c r="C55" s="41"/>
      <c r="D55" s="41"/>
      <c r="E55" s="42"/>
      <c r="F55" s="42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</row>
    <row r="56" spans="1:247" s="8" customFormat="1" ht="15" customHeight="1">
      <c r="A56" s="40"/>
      <c r="B56" s="41"/>
      <c r="C56" s="41"/>
      <c r="D56" s="41"/>
      <c r="E56" s="42"/>
      <c r="F56" s="42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</row>
    <row r="57" spans="1:247" s="8" customFormat="1" ht="15" customHeight="1">
      <c r="A57" s="40"/>
      <c r="B57" s="41"/>
      <c r="C57" s="41"/>
      <c r="D57" s="41"/>
      <c r="E57" s="42"/>
      <c r="F57" s="42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</row>
    <row r="58" spans="1:247" s="8" customFormat="1" ht="15" customHeight="1">
      <c r="A58" s="40"/>
      <c r="B58" s="41"/>
      <c r="C58" s="41"/>
      <c r="D58" s="41"/>
      <c r="E58" s="42"/>
      <c r="F58" s="4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</row>
    <row r="59" spans="1:247" s="8" customFormat="1" ht="15" customHeight="1">
      <c r="A59" s="40"/>
      <c r="B59" s="41"/>
      <c r="C59" s="41"/>
      <c r="D59" s="41"/>
      <c r="E59" s="42"/>
      <c r="F59" s="42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</row>
    <row r="60" spans="1:247" s="8" customFormat="1" ht="15" customHeight="1">
      <c r="A60" s="40"/>
      <c r="B60" s="41"/>
      <c r="C60" s="41"/>
      <c r="D60" s="41"/>
      <c r="E60" s="42"/>
      <c r="F60" s="42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</row>
    <row r="61" spans="1:247" s="8" customFormat="1" ht="15" customHeight="1">
      <c r="A61" s="40"/>
      <c r="B61" s="41"/>
      <c r="C61" s="41"/>
      <c r="D61" s="41"/>
      <c r="E61" s="42"/>
      <c r="F61" s="42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</row>
    <row r="62" spans="1:247" s="8" customFormat="1" ht="15" customHeight="1">
      <c r="A62" s="40"/>
      <c r="B62" s="41"/>
      <c r="C62" s="41"/>
      <c r="D62" s="41"/>
      <c r="E62" s="42"/>
      <c r="F62" s="42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</row>
    <row r="63" spans="1:247" s="8" customFormat="1" ht="15" customHeight="1">
      <c r="A63" s="40"/>
      <c r="B63" s="41"/>
      <c r="C63" s="41"/>
      <c r="D63" s="41"/>
      <c r="E63" s="42"/>
      <c r="F63" s="4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</row>
    <row r="64" spans="1:247" s="8" customFormat="1" ht="15" customHeight="1">
      <c r="A64" s="40"/>
      <c r="B64" s="41"/>
      <c r="C64" s="41"/>
      <c r="D64" s="41"/>
      <c r="E64" s="42"/>
      <c r="F64" s="42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</row>
    <row r="65" spans="1:247" s="8" customFormat="1" ht="15" customHeight="1">
      <c r="A65" s="40"/>
      <c r="B65" s="41"/>
      <c r="C65" s="41"/>
      <c r="D65" s="41"/>
      <c r="E65" s="42"/>
      <c r="F65" s="42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</row>
    <row r="66" spans="1:247" s="8" customFormat="1" ht="15" customHeight="1">
      <c r="A66" s="40"/>
      <c r="B66" s="41"/>
      <c r="C66" s="41"/>
      <c r="D66" s="41"/>
      <c r="E66" s="42"/>
      <c r="F66" s="42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</row>
    <row r="67" spans="1:247" s="8" customFormat="1" ht="15" customHeight="1">
      <c r="A67" s="40"/>
      <c r="B67" s="41"/>
      <c r="C67" s="41"/>
      <c r="D67" s="41"/>
      <c r="E67" s="42"/>
      <c r="F67" s="42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</row>
    <row r="68" spans="1:247" s="8" customFormat="1" ht="15" customHeight="1">
      <c r="A68" s="40"/>
      <c r="B68" s="41"/>
      <c r="C68" s="41"/>
      <c r="D68" s="41"/>
      <c r="E68" s="42"/>
      <c r="F68" s="42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</row>
    <row r="69" spans="1:247" s="8" customFormat="1" ht="15" customHeight="1">
      <c r="A69" s="40"/>
      <c r="B69" s="41"/>
      <c r="C69" s="41"/>
      <c r="D69" s="41"/>
      <c r="E69" s="42"/>
      <c r="F69" s="42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</row>
    <row r="70" spans="1:247" s="8" customFormat="1" ht="15" customHeight="1">
      <c r="A70" s="40"/>
      <c r="B70" s="41"/>
      <c r="C70" s="41"/>
      <c r="D70" s="41"/>
      <c r="E70" s="42"/>
      <c r="F70" s="42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</row>
    <row r="71" spans="1:247" s="8" customFormat="1" ht="15" customHeight="1">
      <c r="A71" s="40"/>
      <c r="B71" s="41"/>
      <c r="C71" s="41"/>
      <c r="D71" s="41"/>
      <c r="E71" s="42"/>
      <c r="F71" s="42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</row>
    <row r="72" spans="1:247" s="8" customFormat="1" ht="15" customHeight="1">
      <c r="A72" s="40"/>
      <c r="B72" s="41"/>
      <c r="C72" s="41"/>
      <c r="D72" s="41"/>
      <c r="E72" s="42"/>
      <c r="F72" s="42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</row>
    <row r="73" spans="1:247" s="8" customFormat="1" ht="15" customHeight="1">
      <c r="A73" s="40"/>
      <c r="B73" s="41"/>
      <c r="C73" s="41"/>
      <c r="D73" s="41"/>
      <c r="E73" s="42"/>
      <c r="F73" s="42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</row>
    <row r="74" spans="1:247" s="8" customFormat="1" ht="15" customHeight="1">
      <c r="A74" s="40"/>
      <c r="B74" s="41"/>
      <c r="C74" s="41"/>
      <c r="D74" s="41"/>
      <c r="E74" s="42"/>
      <c r="F74" s="42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</row>
    <row r="75" spans="1:247" s="8" customFormat="1" ht="15" customHeight="1">
      <c r="A75" s="40"/>
      <c r="B75" s="41"/>
      <c r="C75" s="41"/>
      <c r="D75" s="41"/>
      <c r="E75" s="42"/>
      <c r="F75" s="4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</row>
    <row r="76" spans="1:247" s="8" customFormat="1" ht="15" customHeight="1">
      <c r="A76" s="40"/>
      <c r="B76" s="41"/>
      <c r="C76" s="41"/>
      <c r="D76" s="41"/>
      <c r="E76" s="42"/>
      <c r="F76" s="42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</row>
    <row r="77" spans="1:247" s="8" customFormat="1" ht="15" customHeight="1">
      <c r="A77" s="40"/>
      <c r="B77" s="41"/>
      <c r="C77" s="41"/>
      <c r="D77" s="41"/>
      <c r="E77" s="42"/>
      <c r="F77" s="42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</row>
    <row r="78" spans="1:247" s="8" customFormat="1" ht="15" customHeight="1">
      <c r="A78" s="40"/>
      <c r="B78" s="41"/>
      <c r="C78" s="41"/>
      <c r="D78" s="41"/>
      <c r="E78" s="42"/>
      <c r="F78" s="42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</row>
    <row r="79" spans="1:247" s="8" customFormat="1" ht="15" customHeight="1">
      <c r="A79" s="40"/>
      <c r="B79" s="41"/>
      <c r="C79" s="41"/>
      <c r="D79" s="41"/>
      <c r="E79" s="42"/>
      <c r="F79" s="42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</row>
    <row r="80" spans="1:247" s="8" customFormat="1" ht="15" customHeight="1">
      <c r="A80" s="40"/>
      <c r="B80" s="41"/>
      <c r="C80" s="41"/>
      <c r="D80" s="41"/>
      <c r="E80" s="42"/>
      <c r="F80" s="42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</row>
    <row r="81" spans="1:6" ht="15" customHeight="1">
      <c r="A81" s="40"/>
      <c r="B81" s="41"/>
      <c r="C81" s="41"/>
      <c r="D81" s="41"/>
      <c r="E81" s="42"/>
      <c r="F81" s="42"/>
    </row>
    <row r="82" spans="1:6" ht="15" customHeight="1">
      <c r="A82" s="40"/>
      <c r="B82" s="41"/>
      <c r="C82" s="41"/>
      <c r="D82" s="41"/>
      <c r="E82" s="42"/>
      <c r="F82" s="42"/>
    </row>
  </sheetData>
  <sheetProtection/>
  <mergeCells count="13">
    <mergeCell ref="D4:D5"/>
    <mergeCell ref="E4:E5"/>
    <mergeCell ref="F4:F5"/>
    <mergeCell ref="L4:L5"/>
    <mergeCell ref="A2:L2"/>
    <mergeCell ref="J4:J5"/>
    <mergeCell ref="K4:K5"/>
    <mergeCell ref="G4:G5"/>
    <mergeCell ref="H4:H5"/>
    <mergeCell ref="I4:I5"/>
    <mergeCell ref="A4:A5"/>
    <mergeCell ref="B4:B5"/>
    <mergeCell ref="C4:C5"/>
  </mergeCells>
  <printOptions horizontalCentered="1" verticalCentered="1"/>
  <pageMargins left="0.55" right="0.08" top="0.42" bottom="0.6" header="0.25" footer="0.29"/>
  <pageSetup firstPageNumber="1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2020-01-02T09:07:59Z</cp:lastPrinted>
  <dcterms:created xsi:type="dcterms:W3CDTF">1996-12-17T01:32:42Z</dcterms:created>
  <dcterms:modified xsi:type="dcterms:W3CDTF">2020-01-02T09:08:06Z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