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1一般公共预算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aa">'[7]#REF!'!$B$6:$C$1350</definedName>
    <definedName name="Database" hidden="1">'[1]#REF!'!$B$6:$C$1350</definedName>
    <definedName name="dsds">'[2]#REF!'!$AL$4:$AM$14</definedName>
    <definedName name="_xlnm.Print_Titles" hidden="1">#N/A</definedName>
    <definedName name="办公经费">[3]标准!$B$4:$C$14</definedName>
    <definedName name="车改办公经费">'[1]#REF!'!$B$4:$C$14</definedName>
    <definedName name="车改办公经费标准">'[1]#REF!'!$AL$4:$AM$14</definedName>
    <definedName name="答得到">'[1]#REF!'!$B$4:$C$14</definedName>
    <definedName name="地区名称">'[4]1'!$N$2:$N$37</definedName>
    <definedName name="非车改办公经费">'[1]#REF!'!$B$4:$C$14</definedName>
    <definedName name="福利费">[3]标准!$J$4:$K$14</definedName>
    <definedName name="工会经费">[3]标准!$F$4:$G$14</definedName>
    <definedName name="公费医疗">[3]标准!$B$21:$C$25</definedName>
    <definedName name="公积金">[3]标准!$AD$4:$AE$14</definedName>
    <definedName name="合计11">'[5]11'!#REF!</definedName>
    <definedName name="和">'[6]11'!#REF!</definedName>
    <definedName name="计生奖">[3]标准!$Z$4:$AA$14</definedName>
    <definedName name="教师岗位">[3]标准!$C$32</definedName>
    <definedName name="教师工资">'[1]#REF!'!$C$31</definedName>
    <definedName name="教师考核">[3]标准!$C$33</definedName>
    <definedName name="教师三个月">[3]标准!$C$35</definedName>
    <definedName name="教师社保">[3]标准!$C$36</definedName>
    <definedName name="教师特殊">[3]标准!$C$34</definedName>
    <definedName name="人">'[1]#REF!'!$H$5</definedName>
    <definedName name="三为">[3]标准!$AH$4:$AI$14</definedName>
    <definedName name="四大节日">[3]标准!$V$4:$W$14</definedName>
    <definedName name="调资">[3]标准!$R$4:$S$14</definedName>
    <definedName name="土地">'[8]#REF!'!$B$6:$C$1350</definedName>
    <definedName name="预留补贴">[3]标准!$N$4:$O$14</definedName>
    <definedName name="中专岗位">[3]标准!$G$32</definedName>
    <definedName name="中专工资">'[1]#REF!'!$G$31</definedName>
    <definedName name="中专考核">[3]标准!$G$33</definedName>
    <definedName name="中专三个月">[3]标准!$G$35</definedName>
    <definedName name="中专社保">[3]标准!$G$36</definedName>
    <definedName name="中专特殊">[3]标准!$G$34</definedName>
    <definedName name="_xlnm.Print_Area" localSheetId="0">'1一般公共预算'!$A$1:$L$21</definedName>
  </definedNames>
  <calcPr calcId="144525"/>
</workbook>
</file>

<file path=xl/sharedStrings.xml><?xml version="1.0" encoding="utf-8"?>
<sst xmlns="http://schemas.openxmlformats.org/spreadsheetml/2006/main" count="39" uniqueCount="32">
  <si>
    <t>附件1</t>
  </si>
  <si>
    <t>佛山市高明区2022年一般公共预算收支第二次调整情况表</t>
  </si>
  <si>
    <t>单位：万元</t>
  </si>
  <si>
    <t>收 入</t>
  </si>
  <si>
    <t>支 出</t>
  </si>
  <si>
    <t>项 目</t>
  </si>
  <si>
    <t>年初预算数</t>
  </si>
  <si>
    <t>一次调整后预算数</t>
  </si>
  <si>
    <t>比第一次预算调整(+/-)</t>
  </si>
  <si>
    <t>二次调整后预算数</t>
  </si>
  <si>
    <t>完成年初预算（%）</t>
  </si>
  <si>
    <t>一、一般公共预算收入</t>
  </si>
  <si>
    <t>一、一般公共预算支出</t>
  </si>
  <si>
    <t xml:space="preserve"> （一）税收收入</t>
  </si>
  <si>
    <t xml:space="preserve"> （二）非税收入</t>
  </si>
  <si>
    <t>二、上级补助收入</t>
  </si>
  <si>
    <t>二、转移性支出</t>
  </si>
  <si>
    <t xml:space="preserve">    1、返还性收入</t>
  </si>
  <si>
    <t xml:space="preserve">    体制上解</t>
  </si>
  <si>
    <t xml:space="preserve">    2、一般性转移支付收入</t>
  </si>
  <si>
    <t xml:space="preserve">    专项上解</t>
  </si>
  <si>
    <t xml:space="preserve">    3、专项转移支付收入</t>
  </si>
  <si>
    <t>三、地方政府债务转贷收入</t>
  </si>
  <si>
    <t>三、债券还本支出</t>
  </si>
  <si>
    <t>四、动用预算稳定调节基金</t>
  </si>
  <si>
    <t>四、安排预算稳定调节基金</t>
  </si>
  <si>
    <t>五、区域间转移性收入</t>
  </si>
  <si>
    <t>五、调入资金</t>
  </si>
  <si>
    <t>六、上年结转</t>
  </si>
  <si>
    <t>五、年终结转</t>
  </si>
  <si>
    <t>合  计</t>
  </si>
  <si>
    <t>说明：
    1.截止至2018年12月6日，一般公共预算八项支出为1,864,534.2万元（支出进度为89.72%），同比增长-2.43%（去年同期1,910,913万元）；
    2.目前八项支出指标结余为213,536.62万元，其中税收分成指标结余36,187.02万元，上级补助28,236.79万元，基本支出25,800.07万元，区级专项96,800.59万元，镇专项18,106.81万元，其他税费分成8,405.34万元；
    3.按本次调整预算，预计可增加八项支出52,781.86万元；
    4.通过科目调整可增加八项支出7,986.85万元；
    5.上级收回科技支出11,225.95万元；
    6.若按增长3%计，尚需支出103,706.16万元，扣除已有税收分成指标36,187.02万元、本次调整预算增加八项支出52,781.86万元、科目调整增加八项支出7,986.85万元以及减去上级收回科技支出11,225.95万元，尚需支出27,981.38万元；
    7.若按增长5%计，尚需支出141,924.45万元，扣除已有税收分成指标36,187.02万元、本次调整预算增加八项支出52,781.86万元、科目调整增加八项支出7,986.85万元以及减去上级收回科技支出11,225.95万元，尚需支出56,194.67万元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</si>
</sst>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_ * #,##0_ ;_ * \-#,##0_ ;_ * &quot;-&quot;??_ ;_ @_ "/>
  </numFmts>
  <fonts count="29">
    <font>
      <sz val="11"/>
      <color indexed="8"/>
      <name val="宋体"/>
      <charset val="1"/>
    </font>
    <font>
      <sz val="12"/>
      <name val="宋体"/>
      <charset val="134"/>
    </font>
    <font>
      <sz val="12"/>
      <name val="黑体"/>
      <charset val="134"/>
    </font>
    <font>
      <sz val="9"/>
      <name val="SimSun"/>
      <charset val="134"/>
    </font>
    <font>
      <sz val="16"/>
      <name val="方正小标宋简体"/>
      <charset val="134"/>
    </font>
    <font>
      <b/>
      <sz val="1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3" fontId="1" fillId="0" borderId="0" xfId="8" applyFont="1" applyFill="1" applyBorder="1" applyAlignment="1">
      <alignment vertical="center"/>
    </xf>
    <xf numFmtId="1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43" fontId="3" fillId="0" borderId="0" xfId="8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3" fontId="5" fillId="0" borderId="4" xfId="8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3" fontId="6" fillId="0" borderId="4" xfId="8" applyFont="1" applyFill="1" applyBorder="1" applyAlignment="1" applyProtection="1">
      <alignment horizontal="center" vertical="center" wrapText="1"/>
    </xf>
    <xf numFmtId="43" fontId="5" fillId="0" borderId="5" xfId="8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43" fontId="6" fillId="0" borderId="5" xfId="8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>
      <alignment vertical="center" wrapText="1"/>
    </xf>
    <xf numFmtId="176" fontId="7" fillId="0" borderId="4" xfId="8" applyNumberFormat="1" applyFont="1" applyFill="1" applyBorder="1" applyAlignment="1">
      <alignment vertical="center" wrapText="1"/>
    </xf>
    <xf numFmtId="10" fontId="7" fillId="0" borderId="4" xfId="11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8" fillId="0" borderId="4" xfId="0" applyNumberFormat="1" applyFont="1" applyFill="1" applyBorder="1" applyAlignment="1">
      <alignment vertical="center" wrapText="1"/>
    </xf>
    <xf numFmtId="176" fontId="7" fillId="0" borderId="4" xfId="8" applyNumberFormat="1" applyFont="1" applyFill="1" applyBorder="1" applyAlignment="1">
      <alignment horizontal="right" vertical="center" wrapText="1"/>
    </xf>
    <xf numFmtId="176" fontId="8" fillId="0" borderId="4" xfId="8" applyNumberFormat="1" applyFont="1" applyFill="1" applyBorder="1" applyAlignment="1">
      <alignment horizontal="right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176" fontId="7" fillId="0" borderId="4" xfId="8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3" fontId="1" fillId="0" borderId="0" xfId="8" applyFont="1" applyFill="1" applyAlignment="1">
      <alignment horizontal="left" vertical="center" wrapText="1"/>
    </xf>
    <xf numFmtId="177" fontId="1" fillId="0" borderId="0" xfId="8" applyNumberFormat="1" applyFont="1" applyFill="1" applyBorder="1" applyAlignment="1">
      <alignment vertical="center"/>
    </xf>
    <xf numFmtId="177" fontId="8" fillId="0" borderId="0" xfId="8" applyNumberFormat="1" applyFont="1" applyFill="1" applyBorder="1" applyAlignment="1">
      <alignment vertical="center"/>
    </xf>
    <xf numFmtId="10" fontId="4" fillId="0" borderId="0" xfId="0" applyNumberFormat="1" applyFont="1" applyFill="1" applyAlignment="1">
      <alignment horizontal="center" vertical="center" wrapText="1"/>
    </xf>
    <xf numFmtId="43" fontId="3" fillId="0" borderId="0" xfId="8" applyFont="1" applyFill="1" applyAlignment="1">
      <alignment vertical="center"/>
    </xf>
    <xf numFmtId="10" fontId="3" fillId="0" borderId="0" xfId="8" applyNumberFormat="1" applyFont="1" applyFill="1" applyAlignment="1">
      <alignment vertical="center"/>
    </xf>
    <xf numFmtId="10" fontId="5" fillId="0" borderId="4" xfId="8" applyNumberFormat="1" applyFont="1" applyFill="1" applyBorder="1" applyAlignment="1">
      <alignment horizontal="center" vertical="center" wrapText="1"/>
    </xf>
    <xf numFmtId="10" fontId="5" fillId="0" borderId="5" xfId="8" applyNumberFormat="1" applyFont="1" applyFill="1" applyBorder="1" applyAlignment="1">
      <alignment horizontal="center" vertical="center" wrapText="1"/>
    </xf>
    <xf numFmtId="10" fontId="8" fillId="0" borderId="4" xfId="11" applyNumberFormat="1" applyFont="1" applyFill="1" applyBorder="1" applyAlignment="1">
      <alignment vertical="center"/>
    </xf>
    <xf numFmtId="43" fontId="1" fillId="0" borderId="0" xfId="8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f\&#39044;&#31639;&#32929;&#36164;&#26009;\2011&#24180;\2011&#24180;&#39044;&#31639;&#35843;&#25972;\12&#26376;15&#26085;\&#20851;&#20110;2011&#24180;&#39044;&#31639;&#35843;&#25972;&#35745;&#21010;&#30340;&#32534;&#21046;&#35828;&#26126;-&#38468;&#34920;-12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CZJ\My%20Documents\My%20RTX%20Files\&#24278;&#33395;&#38639;\&#38215;&#34903;&#20998;&#25104;&#27454;&#26500;&#25104;&#24773;&#20917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ck\&#25968;&#25454;&#20132;&#25442;&#21306;\2004&#24180;&#19987;&#39033;&#12289;&#27491;&#24120;&#39044;&#31639;&#27719;&#24635;&#34920;\&#26032;&#31532;&#20845;&#31295;-&#36319;&#39044;&#31639;&#31185;\&#27491;&#24120;&#32463;&#36153;\&#27491;&#24120;&#32463;&#36153;&#31532;&#20845;&#31295;-1.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78;&#33395;&#38639;\07&#24180;&#36164;&#26009;\07&#24180;&#36164;&#37329;&#28165;&#29702;\2007&#24180;7&#26376;&#24555;&#25253;&#26032;&#20307;&#21046;&#26684;&#243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List\Budget\2001&#24180;&#21508;&#38215;&#25910;&#20837;&#25320;&#27454;&#36827;&#2423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31185;&#20869;&#20849;&#20139;&#25991;&#20214;&#22841;\&#32467;&#31639;&#20307;&#21046;\List\Budget\2001&#24180;&#21508;&#38215;&#25910;&#20837;&#25320;&#27454;&#36827;&#2423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My%20RTX%20Files\&#24038;&#36745;&#26126;\2015&#24180;&#39044;&#31639;&#31185;&#21150;&#20214;\2015&#24180;&#39044;&#31639;&#35843;&#25972;\2015&#24180;&#24230;&#31109;&#22478;&#21306;&#36130;&#25919;&#39044;&#31639;&#24179;&#34913;&#24773;&#20917;&#39044;&#27979;-20150524-&#24038;&#27719;&#32534;\My%20RTX%20Files\&#28504;&#23896;\2011&#24180;&#32467;&#31639;&#34917;&#21161;&#19978;&#35299;&#34920;&#2668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My%20RTX%20Files\&#24038;&#36745;&#26126;\2015&#24180;&#39044;&#31639;&#31185;&#21150;&#20214;\2015&#24180;&#39044;&#31639;&#35843;&#25972;\2015&#24180;&#24230;&#31109;&#22478;&#21306;&#36130;&#25919;&#39044;&#31639;&#24179;&#34913;&#24773;&#20917;&#39044;&#27979;-20150524-&#24038;&#27719;&#32534;\My%20RTX%20Files\&#28504;&#23896;\&#31109;&#22478;&#21306;&#21508;&#38215;&#65288;&#34903;&#36947;&#65289;2012&#24180;&#31246;&#25910;&#20998;&#25104;&#24773;&#20917;&#34920;-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标准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24"/>
  <sheetViews>
    <sheetView tabSelected="1" topLeftCell="A6" workbookViewId="0">
      <selection activeCell="E18" sqref="E18"/>
    </sheetView>
  </sheetViews>
  <sheetFormatPr defaultColWidth="10" defaultRowHeight="15" customHeight="1"/>
  <cols>
    <col min="1" max="1" width="18" style="1" customWidth="1"/>
    <col min="2" max="2" width="9.625" style="2" customWidth="1"/>
    <col min="3" max="3" width="10.375" style="2" customWidth="1"/>
    <col min="4" max="4" width="10" style="2" customWidth="1"/>
    <col min="5" max="5" width="9.875" style="2" customWidth="1"/>
    <col min="6" max="6" width="10" style="2" customWidth="1"/>
    <col min="7" max="7" width="16.5" style="2" customWidth="1"/>
    <col min="8" max="8" width="9" style="2" customWidth="1"/>
    <col min="9" max="10" width="9.125" style="2" customWidth="1"/>
    <col min="11" max="11" width="10.25" style="2" customWidth="1"/>
    <col min="12" max="12" width="10.375" style="3" customWidth="1"/>
    <col min="13" max="16384" width="10" style="1"/>
  </cols>
  <sheetData>
    <row r="1" s="1" customFormat="1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2"/>
      <c r="K1" s="2"/>
      <c r="L1" s="3"/>
    </row>
    <row r="2" s="1" customFormat="1" ht="21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30"/>
    </row>
    <row r="3" s="1" customFormat="1" ht="13" customHeight="1" spans="2:12">
      <c r="B3" s="7"/>
      <c r="C3" s="7"/>
      <c r="D3" s="7"/>
      <c r="E3" s="7"/>
      <c r="F3" s="7"/>
      <c r="G3" s="7"/>
      <c r="H3" s="7"/>
      <c r="I3" s="7"/>
      <c r="J3" s="31"/>
      <c r="L3" s="32" t="s">
        <v>2</v>
      </c>
    </row>
    <row r="4" s="1" customFormat="1" ht="23" customHeight="1" spans="1:12">
      <c r="A4" s="8" t="s">
        <v>3</v>
      </c>
      <c r="B4" s="9"/>
      <c r="C4" s="9"/>
      <c r="D4" s="9"/>
      <c r="E4" s="9"/>
      <c r="F4" s="10"/>
      <c r="G4" s="11" t="s">
        <v>4</v>
      </c>
      <c r="H4" s="11"/>
      <c r="I4" s="11"/>
      <c r="J4" s="11"/>
      <c r="K4" s="11"/>
      <c r="L4" s="33"/>
    </row>
    <row r="5" s="1" customFormat="1" ht="39" customHeight="1" spans="1:12">
      <c r="A5" s="12" t="s">
        <v>5</v>
      </c>
      <c r="B5" s="13" t="s">
        <v>6</v>
      </c>
      <c r="C5" s="11" t="s">
        <v>7</v>
      </c>
      <c r="D5" s="11" t="s">
        <v>8</v>
      </c>
      <c r="E5" s="11" t="s">
        <v>9</v>
      </c>
      <c r="F5" s="14" t="s">
        <v>10</v>
      </c>
      <c r="G5" s="15" t="s">
        <v>5</v>
      </c>
      <c r="H5" s="16" t="s">
        <v>6</v>
      </c>
      <c r="I5" s="14" t="s">
        <v>7</v>
      </c>
      <c r="J5" s="14" t="s">
        <v>8</v>
      </c>
      <c r="K5" s="14" t="s">
        <v>9</v>
      </c>
      <c r="L5" s="34" t="s">
        <v>10</v>
      </c>
    </row>
    <row r="6" s="1" customFormat="1" ht="25" customHeight="1" spans="1:12">
      <c r="A6" s="17" t="s">
        <v>11</v>
      </c>
      <c r="B6" s="18">
        <f>B8+B7</f>
        <v>479775</v>
      </c>
      <c r="C6" s="18">
        <f>C8+C7</f>
        <v>481030</v>
      </c>
      <c r="D6" s="18">
        <f>D8+D7</f>
        <v>-42087</v>
      </c>
      <c r="E6" s="18">
        <f>E8+E7</f>
        <v>438943</v>
      </c>
      <c r="F6" s="19">
        <f>E6/B6</f>
        <v>0.914893439633161</v>
      </c>
      <c r="G6" s="18" t="s">
        <v>12</v>
      </c>
      <c r="H6" s="18">
        <v>487240</v>
      </c>
      <c r="I6" s="18">
        <v>599799</v>
      </c>
      <c r="J6" s="18">
        <f>K6-I6</f>
        <v>-12307</v>
      </c>
      <c r="K6" s="18">
        <v>587492</v>
      </c>
      <c r="L6" s="35">
        <f>K6/H6</f>
        <v>1.20575486413267</v>
      </c>
    </row>
    <row r="7" s="1" customFormat="1" ht="25" customHeight="1" spans="1:12">
      <c r="A7" s="17" t="s">
        <v>13</v>
      </c>
      <c r="B7" s="18">
        <v>310483.54</v>
      </c>
      <c r="C7" s="18">
        <v>310858.54</v>
      </c>
      <c r="D7" s="18">
        <f>E7-C7</f>
        <v>-80858.54</v>
      </c>
      <c r="E7" s="18">
        <v>230000</v>
      </c>
      <c r="F7" s="19">
        <f t="shared" ref="F7:F20" si="0">E7/B7</f>
        <v>0.740780010431471</v>
      </c>
      <c r="G7" s="18"/>
      <c r="H7" s="18"/>
      <c r="I7" s="18"/>
      <c r="J7" s="18"/>
      <c r="K7" s="18"/>
      <c r="L7" s="35"/>
    </row>
    <row r="8" s="1" customFormat="1" ht="25" customHeight="1" spans="1:12">
      <c r="A8" s="17" t="s">
        <v>14</v>
      </c>
      <c r="B8" s="18">
        <v>169291.46</v>
      </c>
      <c r="C8" s="18">
        <v>170171.46</v>
      </c>
      <c r="D8" s="18">
        <f>E8-C8</f>
        <v>38771.54</v>
      </c>
      <c r="E8" s="18">
        <v>208943</v>
      </c>
      <c r="F8" s="19">
        <f t="shared" si="0"/>
        <v>1.234220556666</v>
      </c>
      <c r="G8" s="18"/>
      <c r="H8" s="18"/>
      <c r="I8" s="18"/>
      <c r="J8" s="18"/>
      <c r="K8" s="18"/>
      <c r="L8" s="35"/>
    </row>
    <row r="9" s="1" customFormat="1" ht="18" customHeight="1" spans="1:12">
      <c r="A9" s="20"/>
      <c r="B9" s="18"/>
      <c r="C9" s="18"/>
      <c r="D9" s="18"/>
      <c r="E9" s="18"/>
      <c r="F9" s="19"/>
      <c r="G9" s="18"/>
      <c r="H9" s="18"/>
      <c r="I9" s="18"/>
      <c r="J9" s="18"/>
      <c r="K9" s="18"/>
      <c r="L9" s="35"/>
    </row>
    <row r="10" s="1" customFormat="1" ht="25" customHeight="1" spans="1:12">
      <c r="A10" s="17" t="s">
        <v>15</v>
      </c>
      <c r="B10" s="18">
        <f>SUM(B11:B13)</f>
        <v>95014</v>
      </c>
      <c r="C10" s="18">
        <f>SUM(C11:C13)</f>
        <v>146270</v>
      </c>
      <c r="D10" s="18">
        <f>E10-C10</f>
        <v>-13942</v>
      </c>
      <c r="E10" s="18">
        <f>SUM(E11:E13)</f>
        <v>132328</v>
      </c>
      <c r="F10" s="19">
        <f t="shared" si="0"/>
        <v>1.39272107268403</v>
      </c>
      <c r="G10" s="18" t="s">
        <v>16</v>
      </c>
      <c r="H10" s="18">
        <v>101869</v>
      </c>
      <c r="I10" s="18">
        <v>106869</v>
      </c>
      <c r="J10" s="18">
        <f>K10-I10</f>
        <v>-16055</v>
      </c>
      <c r="K10" s="18">
        <f>K12+K11</f>
        <v>90814</v>
      </c>
      <c r="L10" s="35">
        <f>K10/H10</f>
        <v>0.8914782711129</v>
      </c>
    </row>
    <row r="11" s="1" customFormat="1" ht="25" customHeight="1" spans="1:12">
      <c r="A11" s="21" t="s">
        <v>17</v>
      </c>
      <c r="B11" s="22">
        <v>24940</v>
      </c>
      <c r="C11" s="18">
        <v>24940</v>
      </c>
      <c r="D11" s="18"/>
      <c r="E11" s="18">
        <v>24940</v>
      </c>
      <c r="F11" s="19">
        <f t="shared" si="0"/>
        <v>1</v>
      </c>
      <c r="G11" s="18" t="s">
        <v>18</v>
      </c>
      <c r="H11" s="18">
        <v>2341</v>
      </c>
      <c r="I11" s="18">
        <v>2341</v>
      </c>
      <c r="J11" s="18"/>
      <c r="K11" s="18">
        <v>2341</v>
      </c>
      <c r="L11" s="35">
        <f>K11/H11</f>
        <v>1</v>
      </c>
    </row>
    <row r="12" s="1" customFormat="1" ht="25" customHeight="1" spans="1:12">
      <c r="A12" s="21" t="s">
        <v>19</v>
      </c>
      <c r="B12" s="18">
        <v>17686</v>
      </c>
      <c r="C12" s="18">
        <v>68942</v>
      </c>
      <c r="D12" s="18">
        <f>E12-C12</f>
        <v>6058</v>
      </c>
      <c r="E12" s="18">
        <v>75000</v>
      </c>
      <c r="F12" s="19">
        <f t="shared" si="0"/>
        <v>4.24064231595612</v>
      </c>
      <c r="G12" s="18" t="s">
        <v>20</v>
      </c>
      <c r="H12" s="18">
        <v>99528</v>
      </c>
      <c r="I12" s="18">
        <v>104528</v>
      </c>
      <c r="J12" s="18">
        <f>K12-I12</f>
        <v>-16055</v>
      </c>
      <c r="K12" s="18">
        <v>88473</v>
      </c>
      <c r="L12" s="35">
        <f>K12/H12</f>
        <v>0.888925729442971</v>
      </c>
    </row>
    <row r="13" s="1" customFormat="1" ht="25" customHeight="1" spans="1:12">
      <c r="A13" s="21" t="s">
        <v>21</v>
      </c>
      <c r="B13" s="18">
        <v>52388</v>
      </c>
      <c r="C13" s="18">
        <v>52388</v>
      </c>
      <c r="D13" s="18">
        <f>E13-C13</f>
        <v>-20000</v>
      </c>
      <c r="E13" s="18">
        <v>32388</v>
      </c>
      <c r="F13" s="19">
        <f t="shared" si="0"/>
        <v>0.618233183171719</v>
      </c>
      <c r="G13" s="18"/>
      <c r="H13" s="18"/>
      <c r="I13" s="18"/>
      <c r="J13" s="18"/>
      <c r="K13" s="18"/>
      <c r="L13" s="35"/>
    </row>
    <row r="14" s="1" customFormat="1" ht="25" customHeight="1" spans="1:12">
      <c r="A14" s="17"/>
      <c r="B14" s="18"/>
      <c r="C14" s="18"/>
      <c r="D14" s="18"/>
      <c r="E14" s="18"/>
      <c r="F14" s="19"/>
      <c r="G14" s="18"/>
      <c r="H14" s="18"/>
      <c r="I14" s="18"/>
      <c r="J14" s="18"/>
      <c r="K14" s="18"/>
      <c r="L14" s="35"/>
    </row>
    <row r="15" s="1" customFormat="1" ht="25" customHeight="1" spans="1:12">
      <c r="A15" s="17" t="s">
        <v>22</v>
      </c>
      <c r="B15" s="18">
        <v>56561</v>
      </c>
      <c r="C15" s="18">
        <v>56561</v>
      </c>
      <c r="D15" s="18"/>
      <c r="E15" s="18">
        <f>C15+D15</f>
        <v>56561</v>
      </c>
      <c r="F15" s="19">
        <f>E15/B15</f>
        <v>1</v>
      </c>
      <c r="G15" s="18" t="s">
        <v>23</v>
      </c>
      <c r="H15" s="18">
        <v>56564</v>
      </c>
      <c r="I15" s="18">
        <v>56564</v>
      </c>
      <c r="J15" s="18"/>
      <c r="K15" s="18">
        <v>56564</v>
      </c>
      <c r="L15" s="35">
        <f>K15/H15</f>
        <v>1</v>
      </c>
    </row>
    <row r="16" s="1" customFormat="1" ht="18" customHeight="1" spans="1:12">
      <c r="A16" s="20"/>
      <c r="B16" s="18"/>
      <c r="C16" s="18"/>
      <c r="D16" s="18"/>
      <c r="E16" s="18"/>
      <c r="F16" s="19"/>
      <c r="G16" s="18"/>
      <c r="H16" s="18"/>
      <c r="I16" s="18"/>
      <c r="J16" s="18"/>
      <c r="K16" s="18"/>
      <c r="L16" s="35"/>
    </row>
    <row r="17" s="1" customFormat="1" ht="25" customHeight="1" spans="1:12">
      <c r="A17" s="17" t="s">
        <v>24</v>
      </c>
      <c r="B17" s="18">
        <v>1138</v>
      </c>
      <c r="C17" s="18">
        <v>3444</v>
      </c>
      <c r="D17" s="18"/>
      <c r="E17" s="18">
        <v>3444</v>
      </c>
      <c r="F17" s="19">
        <f>E17/B17</f>
        <v>3.02636203866432</v>
      </c>
      <c r="G17" s="18" t="s">
        <v>25</v>
      </c>
      <c r="H17" s="18">
        <v>1556</v>
      </c>
      <c r="I17" s="18">
        <v>1556</v>
      </c>
      <c r="J17" s="18"/>
      <c r="K17" s="18">
        <v>1556</v>
      </c>
      <c r="L17" s="35">
        <f>K17/H17</f>
        <v>1</v>
      </c>
    </row>
    <row r="18" s="1" customFormat="1" ht="25" customHeight="1" spans="1:12">
      <c r="A18" s="17" t="s">
        <v>26</v>
      </c>
      <c r="B18" s="18"/>
      <c r="C18" s="18"/>
      <c r="D18" s="18">
        <v>53897</v>
      </c>
      <c r="E18" s="18">
        <v>53897</v>
      </c>
      <c r="F18" s="19"/>
      <c r="G18" s="18"/>
      <c r="H18" s="18"/>
      <c r="I18" s="18"/>
      <c r="J18" s="18"/>
      <c r="K18" s="18"/>
      <c r="L18" s="35"/>
    </row>
    <row r="19" s="1" customFormat="1" ht="24" customHeight="1" spans="1:12">
      <c r="A19" s="17" t="s">
        <v>27</v>
      </c>
      <c r="B19" s="18"/>
      <c r="C19" s="23">
        <v>50000</v>
      </c>
      <c r="D19" s="18">
        <f>E19-C19</f>
        <v>1084</v>
      </c>
      <c r="E19" s="18">
        <v>51084</v>
      </c>
      <c r="F19" s="19"/>
      <c r="G19" s="18"/>
      <c r="H19" s="18"/>
      <c r="I19" s="18"/>
      <c r="J19" s="18"/>
      <c r="K19" s="18"/>
      <c r="L19" s="35"/>
    </row>
    <row r="20" s="1" customFormat="1" ht="25" customHeight="1" spans="1:12">
      <c r="A20" s="17" t="s">
        <v>28</v>
      </c>
      <c r="B20" s="18">
        <v>29223</v>
      </c>
      <c r="C20" s="18">
        <v>35683</v>
      </c>
      <c r="D20" s="18"/>
      <c r="E20" s="18">
        <f>C20+D20</f>
        <v>35683</v>
      </c>
      <c r="F20" s="19">
        <f>E20/B20</f>
        <v>1.22105875509017</v>
      </c>
      <c r="G20" s="18" t="s">
        <v>29</v>
      </c>
      <c r="H20" s="18">
        <v>14482</v>
      </c>
      <c r="I20" s="18">
        <v>8200</v>
      </c>
      <c r="J20" s="18">
        <f>K20-I20</f>
        <v>27314</v>
      </c>
      <c r="K20" s="18">
        <v>35514</v>
      </c>
      <c r="L20" s="35">
        <f>K20/H20</f>
        <v>2.45228559591217</v>
      </c>
    </row>
    <row r="21" s="1" customFormat="1" ht="25" customHeight="1" spans="1:12">
      <c r="A21" s="24" t="s">
        <v>30</v>
      </c>
      <c r="B21" s="18">
        <f>B6+B10+B15+B17+B20+B19+B18</f>
        <v>661711</v>
      </c>
      <c r="C21" s="18">
        <f>C6+C10+C15+C17+C20+C19+C18</f>
        <v>772988</v>
      </c>
      <c r="D21" s="18">
        <f>D6+D10+D15+D17+D20+D19+D18</f>
        <v>-1048</v>
      </c>
      <c r="E21" s="18">
        <f>E6+E10+E15+E17+E20+E19+E18</f>
        <v>771940</v>
      </c>
      <c r="F21" s="19">
        <f>E21/B21</f>
        <v>1.16658178570403</v>
      </c>
      <c r="G21" s="25" t="s">
        <v>30</v>
      </c>
      <c r="H21" s="18">
        <f>H6+H10+H15+H17+H20</f>
        <v>661711</v>
      </c>
      <c r="I21" s="18">
        <f>I6+I10+I15+I17+I20</f>
        <v>772988</v>
      </c>
      <c r="J21" s="18">
        <f>J6+J10+J15+J17+J20</f>
        <v>-1048</v>
      </c>
      <c r="K21" s="18">
        <f>K6+K10+K15+K17+K20</f>
        <v>771940</v>
      </c>
      <c r="L21" s="35">
        <f>K21/H21</f>
        <v>1.16658178570403</v>
      </c>
    </row>
    <row r="22" ht="141" hidden="1" customHeight="1" spans="1:11">
      <c r="A22" s="26" t="s">
        <v>31</v>
      </c>
      <c r="B22" s="27"/>
      <c r="C22" s="27"/>
      <c r="D22" s="27"/>
      <c r="E22" s="27"/>
      <c r="F22" s="27"/>
      <c r="G22" s="27"/>
      <c r="H22" s="27"/>
      <c r="I22" s="27"/>
      <c r="K22" s="18"/>
    </row>
    <row r="24" customHeight="1" spans="3:11">
      <c r="C24" s="28"/>
      <c r="D24" s="28"/>
      <c r="E24" s="29"/>
      <c r="K24" s="36"/>
    </row>
  </sheetData>
  <mergeCells count="4">
    <mergeCell ref="A2:L2"/>
    <mergeCell ref="A4:F4"/>
    <mergeCell ref="G4:L4"/>
    <mergeCell ref="A22:I22"/>
  </mergeCells>
  <printOptions horizontalCentered="1" verticalCentered="1"/>
  <pageMargins left="0.786805555555556" right="0.786805555555556" top="0.393055555555556" bottom="0.590277777777778" header="0.196527777777778" footer="0.511805555555556"/>
  <pageSetup paperSize="9" scale="90" orientation="landscape" useFirstPageNumber="1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区财政局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1一般公共预算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廖丹丹</dc:creator>
  <cp:lastModifiedBy>廖丹丹</cp:lastModifiedBy>
  <dcterms:created xsi:type="dcterms:W3CDTF">2020-09-25T01:15:00Z</dcterms:created>
  <dcterms:modified xsi:type="dcterms:W3CDTF">2022-12-02T10:57:31Z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076A9998270E43599DD51A8D8A11AC1E</vt:lpwstr>
  </property>
</Properties>
</file>