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区本级一般" sheetId="1" r:id="rId1"/>
  </sheets>
  <definedNames/>
  <calcPr fullCalcOnLoad="1"/>
</workbook>
</file>

<file path=xl/comments1.xml><?xml version="1.0" encoding="utf-8"?>
<comments xmlns="http://schemas.openxmlformats.org/spreadsheetml/2006/main">
  <authors>
    <author>廖丹丹</author>
  </authors>
  <commentList>
    <comment ref="J30" authorId="0">
      <text>
        <r>
          <rPr>
            <b/>
            <sz val="9"/>
            <rFont val="宋体"/>
            <family val="0"/>
          </rPr>
          <t>廖丹丹:</t>
        </r>
        <r>
          <rPr>
            <sz val="9"/>
            <rFont val="宋体"/>
            <family val="0"/>
          </rPr>
          <t xml:space="preserve">
税收上解2022年</t>
        </r>
      </text>
    </comment>
  </commentList>
</comments>
</file>

<file path=xl/sharedStrings.xml><?xml version="1.0" encoding="utf-8"?>
<sst xmlns="http://schemas.openxmlformats.org/spreadsheetml/2006/main" count="72" uniqueCount="67">
  <si>
    <t>附件3</t>
  </si>
  <si>
    <t>佛山市高明区2022年(区本级)一般公共预算收支执行情况表</t>
  </si>
  <si>
    <t>单位：万元</t>
  </si>
  <si>
    <t>收入预算科目</t>
  </si>
  <si>
    <t>2022年预算</t>
  </si>
  <si>
    <t>全区</t>
  </si>
  <si>
    <t>镇街</t>
  </si>
  <si>
    <t>本年实绩</t>
  </si>
  <si>
    <t>完成年初预算(%)</t>
  </si>
  <si>
    <t>支出预算科目</t>
  </si>
  <si>
    <t>一、一般公共预算收入</t>
  </si>
  <si>
    <t xml:space="preserve"> 一、一般公共预算支出</t>
  </si>
  <si>
    <t xml:space="preserve">  （一）税收收入</t>
  </si>
  <si>
    <t xml:space="preserve">    1、一般公共服务支出</t>
  </si>
  <si>
    <t xml:space="preserve">  （二）非税收入</t>
  </si>
  <si>
    <t xml:space="preserve">    2、国防支出</t>
  </si>
  <si>
    <t xml:space="preserve">    1、专项收入</t>
  </si>
  <si>
    <t xml:space="preserve">    3、公共安全支出</t>
  </si>
  <si>
    <t xml:space="preserve">    （1）教育费附加收入</t>
  </si>
  <si>
    <t xml:space="preserve">    4、教育支出</t>
  </si>
  <si>
    <t xml:space="preserve">    （2）地方教育附加收入</t>
  </si>
  <si>
    <t xml:space="preserve">    5、科学技术支出</t>
  </si>
  <si>
    <t xml:space="preserve">    （3）文化事业建设费收入</t>
  </si>
  <si>
    <t xml:space="preserve">    6、文化旅游体育与传媒支出</t>
  </si>
  <si>
    <t xml:space="preserve">    （4）残疾人就业保障金收入</t>
  </si>
  <si>
    <t xml:space="preserve">    7、社会保障和就业支出</t>
  </si>
  <si>
    <t xml:space="preserve">    （5）教育资金收入</t>
  </si>
  <si>
    <t xml:space="preserve">    8、卫生健康支出</t>
  </si>
  <si>
    <t xml:space="preserve">    （6）农田水利建设资金收入
   </t>
  </si>
  <si>
    <t xml:space="preserve">    9、节能环保支出</t>
  </si>
  <si>
    <t xml:space="preserve">    （7）水利建设专项收入</t>
  </si>
  <si>
    <t xml:space="preserve">    10、城乡社区支出</t>
  </si>
  <si>
    <t xml:space="preserve">    （8）森林植被恢复费</t>
  </si>
  <si>
    <t xml:space="preserve">    11、农林水支出</t>
  </si>
  <si>
    <t xml:space="preserve">    2、行政事业性收费收入</t>
  </si>
  <si>
    <t xml:space="preserve">    12、交通运输支出</t>
  </si>
  <si>
    <t xml:space="preserve">    3、罚没收入</t>
  </si>
  <si>
    <t xml:space="preserve">    13、资源勘探工业信息等支出</t>
  </si>
  <si>
    <t xml:space="preserve">    4、国有资本经营收入</t>
  </si>
  <si>
    <t xml:space="preserve">    14、商业服务业等支出</t>
  </si>
  <si>
    <t xml:space="preserve">    5、国有资产有偿使用收入</t>
  </si>
  <si>
    <t xml:space="preserve">    15、金融支出</t>
  </si>
  <si>
    <t xml:space="preserve">    6、政府住房基金收入</t>
  </si>
  <si>
    <t xml:space="preserve">    16、自然资源海洋气象等支出</t>
  </si>
  <si>
    <t xml:space="preserve">    7、其他收入</t>
  </si>
  <si>
    <t xml:space="preserve">    17、住房保障支出</t>
  </si>
  <si>
    <t xml:space="preserve">    18、粮油物资储备支出</t>
  </si>
  <si>
    <t>二、转移性收入</t>
  </si>
  <si>
    <t xml:space="preserve">    19、灾害防治及应急管理支出</t>
  </si>
  <si>
    <t>（一）返还性收入</t>
  </si>
  <si>
    <t xml:space="preserve">    20、预备费</t>
  </si>
  <si>
    <t>（二）一般性转移支付收入</t>
  </si>
  <si>
    <t xml:space="preserve">    21、其他支出</t>
  </si>
  <si>
    <t>（三)专项补助收入</t>
  </si>
  <si>
    <t xml:space="preserve">    22、债务付息支出</t>
  </si>
  <si>
    <t xml:space="preserve">    23、债务发行费用支出</t>
  </si>
  <si>
    <t>三、地方政府一般债券转贷收入</t>
  </si>
  <si>
    <t>二、上解支出</t>
  </si>
  <si>
    <t>四、调入资金</t>
  </si>
  <si>
    <t>三、债券还本支出</t>
  </si>
  <si>
    <t>五、区域性转移收入</t>
  </si>
  <si>
    <t>六、动用预算稳定调节基金</t>
  </si>
  <si>
    <t>四、安排预算稳定调节基金</t>
  </si>
  <si>
    <t>七、上年结余</t>
  </si>
  <si>
    <t xml:space="preserve">五、年终结转结余  </t>
  </si>
  <si>
    <t>收入合计</t>
  </si>
  <si>
    <t xml:space="preserve">         支出合计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</si>
</sst>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</numFmts>
  <fonts count="3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1" xfId="0" applyNumberFormat="1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12" xfId="0" applyNumberFormat="1" applyFont="1" applyFill="1" applyBorder="1" applyAlignment="1">
      <alignment horizontal="lef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176" fontId="3" fillId="0" borderId="16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176" fontId="3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9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left" vertical="center" wrapText="1"/>
    </xf>
    <xf numFmtId="176" fontId="9" fillId="0" borderId="19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10" fontId="6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22" xfId="0" applyNumberFormat="1" applyFont="1" applyFill="1" applyBorder="1" applyAlignment="1">
      <alignment horizontal="right" vertical="center" wrapText="1"/>
    </xf>
    <xf numFmtId="176" fontId="3" fillId="0" borderId="23" xfId="0" applyNumberFormat="1" applyFont="1" applyFill="1" applyBorder="1" applyAlignment="1">
      <alignment horizontal="right" vertical="center" wrapText="1"/>
    </xf>
    <xf numFmtId="177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showZeros="0" tabSelected="1" view="pageBreakPreview" zoomScaleSheetLayoutView="100" workbookViewId="0" topLeftCell="A1">
      <pane xSplit="3" ySplit="5" topLeftCell="D6" activePane="bottomRight" state="frozen"/>
      <selection pane="bottomRight" activeCell="A21" sqref="A21"/>
    </sheetView>
  </sheetViews>
  <sheetFormatPr defaultColWidth="9.00390625" defaultRowHeight="14.25"/>
  <cols>
    <col min="1" max="1" width="26.75390625" style="5" customWidth="1"/>
    <col min="2" max="2" width="10.625" style="6" customWidth="1"/>
    <col min="3" max="3" width="10.75390625" style="6" hidden="1" customWidth="1"/>
    <col min="4" max="4" width="10.00390625" style="6" hidden="1" customWidth="1"/>
    <col min="5" max="5" width="10.75390625" style="6" customWidth="1"/>
    <col min="6" max="6" width="10.375" style="6" customWidth="1"/>
    <col min="7" max="7" width="30.25390625" style="7" customWidth="1"/>
    <col min="8" max="8" width="10.625" style="8" customWidth="1"/>
    <col min="9" max="9" width="11.875" style="8" hidden="1" customWidth="1"/>
    <col min="10" max="10" width="10.75390625" style="8" hidden="1" customWidth="1"/>
    <col min="11" max="11" width="11.50390625" style="8" customWidth="1"/>
    <col min="12" max="12" width="11.00390625" style="9" customWidth="1"/>
    <col min="13" max="13" width="10.375" style="5" bestFit="1" customWidth="1"/>
    <col min="14" max="16384" width="9.00390625" style="5" customWidth="1"/>
  </cols>
  <sheetData>
    <row r="1" spans="1:12" ht="18.75">
      <c r="A1" s="10" t="s">
        <v>0</v>
      </c>
      <c r="B1" s="11"/>
      <c r="C1" s="11"/>
      <c r="D1" s="11"/>
      <c r="E1" s="11"/>
      <c r="F1" s="11"/>
      <c r="L1" s="52"/>
    </row>
    <row r="2" spans="1:12" ht="27.75" customHeight="1">
      <c r="A2" s="12" t="s">
        <v>1</v>
      </c>
      <c r="B2" s="13"/>
      <c r="C2" s="13"/>
      <c r="D2" s="13"/>
      <c r="E2" s="13"/>
      <c r="F2" s="13"/>
      <c r="G2" s="12"/>
      <c r="H2" s="12"/>
      <c r="I2" s="12"/>
      <c r="J2" s="12"/>
      <c r="K2" s="12"/>
      <c r="L2" s="53"/>
    </row>
    <row r="3" spans="1:12" s="1" customFormat="1" ht="15.75" customHeight="1">
      <c r="A3" s="14"/>
      <c r="B3" s="15"/>
      <c r="C3" s="15"/>
      <c r="D3" s="15"/>
      <c r="E3" s="15"/>
      <c r="F3" s="15"/>
      <c r="G3" s="16"/>
      <c r="H3" s="17"/>
      <c r="I3" s="17"/>
      <c r="J3" s="17"/>
      <c r="K3" s="17"/>
      <c r="L3" s="54" t="s">
        <v>2</v>
      </c>
    </row>
    <row r="4" spans="1:12" s="2" customFormat="1" ht="27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9" t="s">
        <v>4</v>
      </c>
      <c r="I4" s="18" t="s">
        <v>5</v>
      </c>
      <c r="J4" s="18" t="s">
        <v>6</v>
      </c>
      <c r="K4" s="18" t="s">
        <v>7</v>
      </c>
      <c r="L4" s="18" t="s">
        <v>8</v>
      </c>
    </row>
    <row r="5" spans="1:12" ht="19.5" customHeight="1">
      <c r="A5" s="20" t="s">
        <v>10</v>
      </c>
      <c r="B5" s="21">
        <f>B6+B7</f>
        <v>326033.792</v>
      </c>
      <c r="C5" s="21">
        <f>C6+C7</f>
        <v>440601</v>
      </c>
      <c r="D5" s="21">
        <f>D6+D7</f>
        <v>116831</v>
      </c>
      <c r="E5" s="21">
        <f>C5-D5</f>
        <v>323770</v>
      </c>
      <c r="F5" s="22">
        <f>E5/B5*100</f>
        <v>99.3056572491725</v>
      </c>
      <c r="G5" s="23" t="s">
        <v>11</v>
      </c>
      <c r="H5" s="24">
        <f>SUM(H6:H28)</f>
        <v>371835.7302987992</v>
      </c>
      <c r="I5" s="24">
        <f>SUM(I6:I28)</f>
        <v>529599.797669</v>
      </c>
      <c r="J5" s="24">
        <f>SUM(J6:J28)</f>
        <v>82786</v>
      </c>
      <c r="K5" s="24">
        <f>I5-J5</f>
        <v>446813.797669</v>
      </c>
      <c r="L5" s="55">
        <f>K5/H5*100</f>
        <v>120.16429871060268</v>
      </c>
    </row>
    <row r="6" spans="1:12" ht="18" customHeight="1">
      <c r="A6" s="20" t="s">
        <v>12</v>
      </c>
      <c r="B6" s="25">
        <v>157136.33200000002</v>
      </c>
      <c r="C6" s="21">
        <v>224676</v>
      </c>
      <c r="D6" s="21">
        <v>116831</v>
      </c>
      <c r="E6" s="21">
        <f aca="true" t="shared" si="0" ref="E6:E35">C6-D6</f>
        <v>107845</v>
      </c>
      <c r="F6" s="22">
        <f aca="true" t="shared" si="1" ref="F6:F38">E6/B6*100</f>
        <v>68.6314861925121</v>
      </c>
      <c r="G6" s="23" t="s">
        <v>13</v>
      </c>
      <c r="H6" s="24">
        <v>63475.14245479916</v>
      </c>
      <c r="I6" s="56">
        <v>123175.92008</v>
      </c>
      <c r="J6" s="56">
        <v>20056</v>
      </c>
      <c r="K6" s="24">
        <f>I6-J6</f>
        <v>103119.92008</v>
      </c>
      <c r="L6" s="55">
        <f>K6/H6*100</f>
        <v>162.45716999127967</v>
      </c>
    </row>
    <row r="7" spans="1:12" ht="18" customHeight="1">
      <c r="A7" s="20" t="s">
        <v>14</v>
      </c>
      <c r="B7" s="25">
        <v>168897.45999999996</v>
      </c>
      <c r="C7" s="21">
        <f>C8+C17+C18+C20+C21+C22</f>
        <v>215925</v>
      </c>
      <c r="D7" s="21"/>
      <c r="E7" s="21">
        <f t="shared" si="0"/>
        <v>215925</v>
      </c>
      <c r="F7" s="22">
        <f t="shared" si="1"/>
        <v>127.84384087244418</v>
      </c>
      <c r="G7" s="23" t="s">
        <v>15</v>
      </c>
      <c r="H7" s="24">
        <v>137.3372</v>
      </c>
      <c r="I7" s="24">
        <v>40.261112</v>
      </c>
      <c r="J7" s="24"/>
      <c r="K7" s="24">
        <f>I7-J7</f>
        <v>40.261112</v>
      </c>
      <c r="L7" s="55">
        <f>K7/H7*100</f>
        <v>29.31551830094104</v>
      </c>
    </row>
    <row r="8" spans="1:12" ht="18" customHeight="1">
      <c r="A8" s="20" t="s">
        <v>16</v>
      </c>
      <c r="B8" s="25">
        <v>24558</v>
      </c>
      <c r="C8" s="21">
        <v>20427</v>
      </c>
      <c r="D8" s="21"/>
      <c r="E8" s="21">
        <f t="shared" si="0"/>
        <v>20427</v>
      </c>
      <c r="F8" s="22">
        <f t="shared" si="1"/>
        <v>83.17859760566822</v>
      </c>
      <c r="G8" s="23" t="s">
        <v>17</v>
      </c>
      <c r="H8" s="24">
        <v>42206.2414</v>
      </c>
      <c r="I8" s="57">
        <v>37419.034549</v>
      </c>
      <c r="J8" s="57"/>
      <c r="K8" s="24">
        <f>I8-J8</f>
        <v>37419.034549</v>
      </c>
      <c r="L8" s="55">
        <f>K8/H8*100</f>
        <v>88.65758548450137</v>
      </c>
    </row>
    <row r="9" spans="1:12" ht="18" customHeight="1">
      <c r="A9" s="20" t="s">
        <v>18</v>
      </c>
      <c r="B9" s="25">
        <v>13000</v>
      </c>
      <c r="C9" s="21">
        <v>10008</v>
      </c>
      <c r="D9" s="21"/>
      <c r="E9" s="21">
        <f t="shared" si="0"/>
        <v>10008</v>
      </c>
      <c r="F9" s="22">
        <f t="shared" si="1"/>
        <v>76.98461538461538</v>
      </c>
      <c r="G9" s="23" t="s">
        <v>19</v>
      </c>
      <c r="H9" s="24">
        <v>39960.245140000006</v>
      </c>
      <c r="I9" s="24">
        <v>102403.005952</v>
      </c>
      <c r="J9" s="24">
        <v>62730</v>
      </c>
      <c r="K9" s="24">
        <f>I9-J9</f>
        <v>39673.00595200001</v>
      </c>
      <c r="L9" s="55">
        <f>K9/H9*100</f>
        <v>99.28118762286452</v>
      </c>
    </row>
    <row r="10" spans="1:12" ht="18" customHeight="1">
      <c r="A10" s="26" t="s">
        <v>20</v>
      </c>
      <c r="B10" s="25">
        <v>6100</v>
      </c>
      <c r="C10" s="21">
        <v>4893</v>
      </c>
      <c r="D10" s="21"/>
      <c r="E10" s="21">
        <f t="shared" si="0"/>
        <v>4893</v>
      </c>
      <c r="F10" s="22">
        <f t="shared" si="1"/>
        <v>80.21311475409836</v>
      </c>
      <c r="G10" s="23" t="s">
        <v>21</v>
      </c>
      <c r="H10" s="24">
        <v>16485</v>
      </c>
      <c r="I10" s="24">
        <v>5592.180267</v>
      </c>
      <c r="J10" s="24"/>
      <c r="K10" s="24">
        <f aca="true" t="shared" si="2" ref="K10:K28">I10-J10</f>
        <v>5592.180267</v>
      </c>
      <c r="L10" s="55">
        <f aca="true" t="shared" si="3" ref="L10:L28">K10/H10*100</f>
        <v>33.922840564149226</v>
      </c>
    </row>
    <row r="11" spans="1:12" ht="18" customHeight="1">
      <c r="A11" s="26" t="s">
        <v>22</v>
      </c>
      <c r="B11" s="25">
        <v>0</v>
      </c>
      <c r="C11" s="21">
        <v>48</v>
      </c>
      <c r="D11" s="21"/>
      <c r="E11" s="21">
        <f t="shared" si="0"/>
        <v>48</v>
      </c>
      <c r="F11" s="22"/>
      <c r="G11" s="23" t="s">
        <v>23</v>
      </c>
      <c r="H11" s="24">
        <v>2435.250626</v>
      </c>
      <c r="I11" s="24">
        <v>2908.652669</v>
      </c>
      <c r="J11" s="24"/>
      <c r="K11" s="24">
        <f t="shared" si="2"/>
        <v>2908.652669</v>
      </c>
      <c r="L11" s="55">
        <f t="shared" si="3"/>
        <v>119.43956149505574</v>
      </c>
    </row>
    <row r="12" spans="1:12" ht="18" customHeight="1">
      <c r="A12" s="26" t="s">
        <v>24</v>
      </c>
      <c r="B12" s="25">
        <v>3500</v>
      </c>
      <c r="C12" s="21">
        <v>3440</v>
      </c>
      <c r="D12" s="21"/>
      <c r="E12" s="21">
        <f t="shared" si="0"/>
        <v>3440</v>
      </c>
      <c r="F12" s="22">
        <f t="shared" si="1"/>
        <v>98.28571428571429</v>
      </c>
      <c r="G12" s="23" t="s">
        <v>25</v>
      </c>
      <c r="H12" s="24">
        <v>53084.14448200001</v>
      </c>
      <c r="I12" s="24">
        <v>65813.31508</v>
      </c>
      <c r="J12" s="24"/>
      <c r="K12" s="24">
        <f t="shared" si="2"/>
        <v>65813.31508</v>
      </c>
      <c r="L12" s="55">
        <f t="shared" si="3"/>
        <v>123.97923282406151</v>
      </c>
    </row>
    <row r="13" spans="1:12" ht="18" customHeight="1">
      <c r="A13" s="26" t="s">
        <v>26</v>
      </c>
      <c r="B13" s="25">
        <v>1158</v>
      </c>
      <c r="C13" s="21">
        <v>880</v>
      </c>
      <c r="D13" s="21"/>
      <c r="E13" s="21">
        <f t="shared" si="0"/>
        <v>880</v>
      </c>
      <c r="F13" s="22">
        <f t="shared" si="1"/>
        <v>75.99309153713298</v>
      </c>
      <c r="G13" s="23" t="s">
        <v>27</v>
      </c>
      <c r="H13" s="24">
        <v>32204.991085</v>
      </c>
      <c r="I13" s="24">
        <v>36487.087406</v>
      </c>
      <c r="J13" s="24"/>
      <c r="K13" s="24">
        <f t="shared" si="2"/>
        <v>36487.087406</v>
      </c>
      <c r="L13" s="55">
        <f t="shared" si="3"/>
        <v>113.29637480630899</v>
      </c>
    </row>
    <row r="14" spans="1:12" ht="18" customHeight="1">
      <c r="A14" s="26" t="s">
        <v>28</v>
      </c>
      <c r="B14" s="25">
        <v>800</v>
      </c>
      <c r="C14" s="21">
        <v>629</v>
      </c>
      <c r="D14" s="21"/>
      <c r="E14" s="21">
        <f t="shared" si="0"/>
        <v>629</v>
      </c>
      <c r="F14" s="22">
        <f t="shared" si="1"/>
        <v>78.625</v>
      </c>
      <c r="G14" s="23" t="s">
        <v>29</v>
      </c>
      <c r="H14" s="24">
        <v>6353.27047</v>
      </c>
      <c r="I14" s="24">
        <v>3615.525709</v>
      </c>
      <c r="J14" s="24"/>
      <c r="K14" s="24">
        <f t="shared" si="2"/>
        <v>3615.525709</v>
      </c>
      <c r="L14" s="55">
        <f t="shared" si="3"/>
        <v>56.908103095444005</v>
      </c>
    </row>
    <row r="15" spans="1:12" ht="18" customHeight="1">
      <c r="A15" s="26" t="s">
        <v>30</v>
      </c>
      <c r="B15" s="25">
        <v>0</v>
      </c>
      <c r="C15" s="21">
        <v>455</v>
      </c>
      <c r="D15" s="21"/>
      <c r="E15" s="21">
        <f t="shared" si="0"/>
        <v>455</v>
      </c>
      <c r="F15" s="22"/>
      <c r="G15" s="27" t="s">
        <v>31</v>
      </c>
      <c r="H15" s="24">
        <v>15863.378607999999</v>
      </c>
      <c r="I15" s="24">
        <v>14351.314225</v>
      </c>
      <c r="J15" s="24"/>
      <c r="K15" s="24">
        <f t="shared" si="2"/>
        <v>14351.314225</v>
      </c>
      <c r="L15" s="55">
        <f t="shared" si="3"/>
        <v>90.46820718105123</v>
      </c>
    </row>
    <row r="16" spans="1:13" s="3" customFormat="1" ht="18" customHeight="1">
      <c r="A16" s="26" t="s">
        <v>32</v>
      </c>
      <c r="B16" s="25">
        <v>0</v>
      </c>
      <c r="C16" s="28">
        <v>74</v>
      </c>
      <c r="D16" s="28"/>
      <c r="E16" s="21">
        <f t="shared" si="0"/>
        <v>74</v>
      </c>
      <c r="F16" s="22"/>
      <c r="G16" s="27" t="s">
        <v>33</v>
      </c>
      <c r="H16" s="24">
        <v>32457</v>
      </c>
      <c r="I16" s="24">
        <v>16291.376778</v>
      </c>
      <c r="J16" s="24"/>
      <c r="K16" s="24">
        <f t="shared" si="2"/>
        <v>16291.376778</v>
      </c>
      <c r="L16" s="55">
        <f t="shared" si="3"/>
        <v>50.193723320085034</v>
      </c>
      <c r="M16" s="5"/>
    </row>
    <row r="17" spans="1:12" ht="18" customHeight="1">
      <c r="A17" s="20" t="s">
        <v>34</v>
      </c>
      <c r="B17" s="25">
        <v>7606</v>
      </c>
      <c r="C17" s="21">
        <v>14616</v>
      </c>
      <c r="D17" s="21">
        <v>604</v>
      </c>
      <c r="E17" s="21">
        <f t="shared" si="0"/>
        <v>14012</v>
      </c>
      <c r="F17" s="22">
        <f t="shared" si="1"/>
        <v>184.22298185642913</v>
      </c>
      <c r="G17" s="27" t="s">
        <v>35</v>
      </c>
      <c r="H17" s="24">
        <v>8894.292168</v>
      </c>
      <c r="I17" s="24">
        <v>6876.272757</v>
      </c>
      <c r="J17" s="24"/>
      <c r="K17" s="24">
        <f t="shared" si="2"/>
        <v>6876.272757</v>
      </c>
      <c r="L17" s="55">
        <f t="shared" si="3"/>
        <v>77.31107351903216</v>
      </c>
    </row>
    <row r="18" spans="1:12" ht="18" customHeight="1">
      <c r="A18" s="20" t="s">
        <v>36</v>
      </c>
      <c r="B18" s="25">
        <v>20000</v>
      </c>
      <c r="C18" s="21">
        <v>18008</v>
      </c>
      <c r="D18" s="21"/>
      <c r="E18" s="21">
        <f t="shared" si="0"/>
        <v>18008</v>
      </c>
      <c r="F18" s="22">
        <f t="shared" si="1"/>
        <v>90.03999999999999</v>
      </c>
      <c r="G18" s="29" t="s">
        <v>37</v>
      </c>
      <c r="H18" s="24">
        <v>3908</v>
      </c>
      <c r="I18" s="58">
        <v>3676.0243</v>
      </c>
      <c r="J18" s="58"/>
      <c r="K18" s="24">
        <f t="shared" si="2"/>
        <v>3676.0243</v>
      </c>
      <c r="L18" s="55">
        <f t="shared" si="3"/>
        <v>94.06408137154556</v>
      </c>
    </row>
    <row r="19" spans="1:12" ht="18" customHeight="1">
      <c r="A19" s="20" t="s">
        <v>38</v>
      </c>
      <c r="B19" s="25">
        <v>0</v>
      </c>
      <c r="C19" s="24"/>
      <c r="D19" s="21"/>
      <c r="E19" s="21">
        <f t="shared" si="0"/>
        <v>0</v>
      </c>
      <c r="F19" s="22"/>
      <c r="G19" s="29" t="s">
        <v>39</v>
      </c>
      <c r="H19" s="24">
        <v>1963</v>
      </c>
      <c r="I19" s="58">
        <v>1131.216887</v>
      </c>
      <c r="J19" s="58"/>
      <c r="K19" s="24">
        <f t="shared" si="2"/>
        <v>1131.216887</v>
      </c>
      <c r="L19" s="55">
        <f t="shared" si="3"/>
        <v>57.62694279164544</v>
      </c>
    </row>
    <row r="20" spans="1:12" ht="18" customHeight="1">
      <c r="A20" s="20" t="s">
        <v>40</v>
      </c>
      <c r="B20" s="25">
        <v>105594.45999999996</v>
      </c>
      <c r="C20" s="24">
        <v>158133</v>
      </c>
      <c r="D20" s="21">
        <v>26384</v>
      </c>
      <c r="E20" s="21">
        <f t="shared" si="0"/>
        <v>131749</v>
      </c>
      <c r="F20" s="22">
        <f t="shared" si="1"/>
        <v>124.76885624492047</v>
      </c>
      <c r="G20" s="29" t="s">
        <v>41</v>
      </c>
      <c r="H20" s="24">
        <v>25</v>
      </c>
      <c r="I20" s="58">
        <v>60</v>
      </c>
      <c r="J20" s="58"/>
      <c r="K20" s="24">
        <f t="shared" si="2"/>
        <v>60</v>
      </c>
      <c r="L20" s="55">
        <f t="shared" si="3"/>
        <v>240</v>
      </c>
    </row>
    <row r="21" spans="1:12" ht="18" customHeight="1">
      <c r="A21" s="20" t="s">
        <v>42</v>
      </c>
      <c r="B21" s="21">
        <v>90</v>
      </c>
      <c r="C21" s="24">
        <v>87</v>
      </c>
      <c r="D21" s="21"/>
      <c r="E21" s="21">
        <f t="shared" si="0"/>
        <v>87</v>
      </c>
      <c r="F21" s="22">
        <f t="shared" si="1"/>
        <v>96.66666666666667</v>
      </c>
      <c r="G21" s="30" t="s">
        <v>43</v>
      </c>
      <c r="H21" s="24">
        <v>7188.167164</v>
      </c>
      <c r="I21" s="58">
        <v>6049.49748</v>
      </c>
      <c r="J21" s="58"/>
      <c r="K21" s="24">
        <f t="shared" si="2"/>
        <v>6049.49748</v>
      </c>
      <c r="L21" s="55">
        <f t="shared" si="3"/>
        <v>84.15910957520964</v>
      </c>
    </row>
    <row r="22" spans="1:12" ht="18" customHeight="1">
      <c r="A22" s="20" t="s">
        <v>44</v>
      </c>
      <c r="B22" s="31">
        <v>11049</v>
      </c>
      <c r="C22" s="24">
        <v>4654</v>
      </c>
      <c r="D22" s="21"/>
      <c r="E22" s="21">
        <f t="shared" si="0"/>
        <v>4654</v>
      </c>
      <c r="F22" s="22">
        <f t="shared" si="1"/>
        <v>42.12145895556159</v>
      </c>
      <c r="G22" s="32" t="s">
        <v>45</v>
      </c>
      <c r="H22" s="24">
        <v>20853.012733</v>
      </c>
      <c r="I22" s="58">
        <v>19112.637283</v>
      </c>
      <c r="J22" s="58"/>
      <c r="K22" s="24">
        <f t="shared" si="2"/>
        <v>19112.637283</v>
      </c>
      <c r="L22" s="55">
        <f t="shared" si="3"/>
        <v>91.65408148796722</v>
      </c>
    </row>
    <row r="23" spans="1:12" ht="18" customHeight="1">
      <c r="A23" s="33"/>
      <c r="B23" s="25"/>
      <c r="C23" s="24"/>
      <c r="D23" s="34"/>
      <c r="E23" s="21">
        <f t="shared" si="0"/>
        <v>0</v>
      </c>
      <c r="F23" s="22"/>
      <c r="G23" s="27" t="s">
        <v>46</v>
      </c>
      <c r="H23" s="24">
        <v>2163.878656</v>
      </c>
      <c r="I23" s="59">
        <v>1517.619904</v>
      </c>
      <c r="J23" s="59"/>
      <c r="K23" s="24">
        <f t="shared" si="2"/>
        <v>1517.619904</v>
      </c>
      <c r="L23" s="55">
        <f t="shared" si="3"/>
        <v>70.13424249977906</v>
      </c>
    </row>
    <row r="24" spans="1:12" ht="18" customHeight="1">
      <c r="A24" s="35" t="s">
        <v>47</v>
      </c>
      <c r="B24" s="25">
        <f>SUM(B25:B27)</f>
        <v>95014</v>
      </c>
      <c r="C24" s="36">
        <f>SUM(C25:C27)</f>
        <v>128522</v>
      </c>
      <c r="D24" s="36"/>
      <c r="E24" s="21">
        <f t="shared" si="0"/>
        <v>128522</v>
      </c>
      <c r="F24" s="22">
        <f t="shared" si="1"/>
        <v>135.26638179636686</v>
      </c>
      <c r="G24" s="37" t="s">
        <v>48</v>
      </c>
      <c r="H24" s="24">
        <v>2195.378112</v>
      </c>
      <c r="I24" s="59">
        <v>1602.410445</v>
      </c>
      <c r="J24" s="59"/>
      <c r="K24" s="24">
        <f t="shared" si="2"/>
        <v>1602.410445</v>
      </c>
      <c r="L24" s="55">
        <f t="shared" si="3"/>
        <v>72.990180426833</v>
      </c>
    </row>
    <row r="25" spans="1:12" ht="18" customHeight="1">
      <c r="A25" s="33" t="s">
        <v>49</v>
      </c>
      <c r="B25" s="25">
        <v>24940</v>
      </c>
      <c r="C25" s="36">
        <v>24940</v>
      </c>
      <c r="D25" s="36"/>
      <c r="E25" s="21">
        <f t="shared" si="0"/>
        <v>24940</v>
      </c>
      <c r="F25" s="22">
        <f t="shared" si="1"/>
        <v>100</v>
      </c>
      <c r="G25" s="29" t="s">
        <v>50</v>
      </c>
      <c r="H25" s="24">
        <v>5000</v>
      </c>
      <c r="I25" s="58">
        <v>0</v>
      </c>
      <c r="J25" s="58"/>
      <c r="K25" s="24">
        <f t="shared" si="2"/>
        <v>0</v>
      </c>
      <c r="L25" s="55">
        <f t="shared" si="3"/>
        <v>0</v>
      </c>
    </row>
    <row r="26" spans="1:12" ht="18" customHeight="1">
      <c r="A26" s="33" t="s">
        <v>51</v>
      </c>
      <c r="B26" s="25">
        <v>17686</v>
      </c>
      <c r="C26" s="21">
        <v>78646</v>
      </c>
      <c r="D26" s="21"/>
      <c r="E26" s="21">
        <f t="shared" si="0"/>
        <v>78646</v>
      </c>
      <c r="F26" s="22">
        <f t="shared" si="1"/>
        <v>444.67940744091374</v>
      </c>
      <c r="G26" s="30" t="s">
        <v>52</v>
      </c>
      <c r="H26" s="24">
        <v>11111</v>
      </c>
      <c r="I26" s="60">
        <v>73175.353811</v>
      </c>
      <c r="J26" s="60"/>
      <c r="K26" s="24">
        <f t="shared" si="2"/>
        <v>73175.353811</v>
      </c>
      <c r="L26" s="55">
        <f t="shared" si="3"/>
        <v>658.5847701467014</v>
      </c>
    </row>
    <row r="27" spans="1:12" ht="18" customHeight="1">
      <c r="A27" s="35" t="s">
        <v>53</v>
      </c>
      <c r="B27" s="25">
        <v>52388</v>
      </c>
      <c r="C27" s="21">
        <v>24936</v>
      </c>
      <c r="D27" s="21"/>
      <c r="E27" s="21">
        <f t="shared" si="0"/>
        <v>24936</v>
      </c>
      <c r="F27" s="22">
        <f t="shared" si="1"/>
        <v>47.59868672215011</v>
      </c>
      <c r="G27" s="30" t="s">
        <v>54</v>
      </c>
      <c r="H27" s="24">
        <v>3872</v>
      </c>
      <c r="I27" s="60">
        <v>8254.269362</v>
      </c>
      <c r="J27" s="60"/>
      <c r="K27" s="24">
        <f t="shared" si="2"/>
        <v>8254.269362</v>
      </c>
      <c r="L27" s="55">
        <f t="shared" si="3"/>
        <v>213.1784442665289</v>
      </c>
    </row>
    <row r="28" spans="1:12" ht="18" customHeight="1">
      <c r="A28" s="33"/>
      <c r="B28" s="25"/>
      <c r="C28" s="21"/>
      <c r="D28" s="21"/>
      <c r="E28" s="21">
        <f t="shared" si="0"/>
        <v>0</v>
      </c>
      <c r="F28" s="38"/>
      <c r="G28" s="39" t="s">
        <v>55</v>
      </c>
      <c r="H28" s="24">
        <v>0</v>
      </c>
      <c r="I28" s="57">
        <v>46.821613</v>
      </c>
      <c r="J28" s="57"/>
      <c r="K28" s="24">
        <f t="shared" si="2"/>
        <v>46.821613</v>
      </c>
      <c r="L28" s="55"/>
    </row>
    <row r="29" spans="1:12" ht="15" customHeight="1">
      <c r="A29" s="33"/>
      <c r="B29" s="25"/>
      <c r="C29" s="21"/>
      <c r="D29" s="21"/>
      <c r="E29" s="21">
        <f t="shared" si="0"/>
        <v>0</v>
      </c>
      <c r="F29" s="38"/>
      <c r="G29" s="40"/>
      <c r="H29" s="41"/>
      <c r="I29" s="41"/>
      <c r="J29" s="41"/>
      <c r="K29" s="41"/>
      <c r="L29" s="61"/>
    </row>
    <row r="30" spans="1:12" ht="18" customHeight="1">
      <c r="A30" s="35" t="s">
        <v>56</v>
      </c>
      <c r="B30" s="25">
        <v>23158</v>
      </c>
      <c r="C30" s="21">
        <v>56561</v>
      </c>
      <c r="D30" s="21"/>
      <c r="E30" s="21">
        <f t="shared" si="0"/>
        <v>56561</v>
      </c>
      <c r="F30" s="38">
        <f>E30/B30*100</f>
        <v>244.23957163831074</v>
      </c>
      <c r="G30" s="42" t="s">
        <v>57</v>
      </c>
      <c r="H30" s="24">
        <v>63532</v>
      </c>
      <c r="I30" s="24">
        <v>94483</v>
      </c>
      <c r="J30" s="24">
        <f>D6*0.25+4837</f>
        <v>34044.75</v>
      </c>
      <c r="K30" s="24">
        <f aca="true" t="shared" si="4" ref="K30:K35">I30-J30</f>
        <v>60438.25</v>
      </c>
      <c r="L30" s="55">
        <f>K30/H30*100</f>
        <v>95.1304067241705</v>
      </c>
    </row>
    <row r="31" spans="1:12" ht="18" customHeight="1">
      <c r="A31" s="35"/>
      <c r="B31" s="25">
        <v>0</v>
      </c>
      <c r="C31" s="21"/>
      <c r="D31" s="21"/>
      <c r="E31" s="21">
        <f t="shared" si="0"/>
        <v>0</v>
      </c>
      <c r="F31" s="38"/>
      <c r="G31" s="43"/>
      <c r="H31" s="24">
        <v>0</v>
      </c>
      <c r="I31" s="24"/>
      <c r="J31" s="24"/>
      <c r="K31" s="24">
        <f t="shared" si="4"/>
        <v>0</v>
      </c>
      <c r="L31" s="55"/>
    </row>
    <row r="32" spans="1:12" ht="18" customHeight="1">
      <c r="A32" s="35" t="s">
        <v>58</v>
      </c>
      <c r="B32" s="25">
        <v>0</v>
      </c>
      <c r="C32" s="21">
        <v>6090</v>
      </c>
      <c r="D32" s="21"/>
      <c r="E32" s="21">
        <f t="shared" si="0"/>
        <v>6090</v>
      </c>
      <c r="F32" s="38"/>
      <c r="G32" s="43" t="s">
        <v>59</v>
      </c>
      <c r="H32" s="24">
        <v>23161</v>
      </c>
      <c r="I32" s="24">
        <v>56564</v>
      </c>
      <c r="J32" s="24"/>
      <c r="K32" s="24">
        <f t="shared" si="4"/>
        <v>56564</v>
      </c>
      <c r="L32" s="55">
        <f>K32/H32*100</f>
        <v>244.22088856266998</v>
      </c>
    </row>
    <row r="33" spans="1:12" ht="18" customHeight="1">
      <c r="A33" s="35" t="s">
        <v>60</v>
      </c>
      <c r="B33" s="25">
        <v>0</v>
      </c>
      <c r="C33" s="21">
        <v>53897</v>
      </c>
      <c r="D33" s="21"/>
      <c r="E33" s="21">
        <f t="shared" si="0"/>
        <v>53897</v>
      </c>
      <c r="F33" s="38"/>
      <c r="G33" s="43"/>
      <c r="H33" s="24">
        <v>0</v>
      </c>
      <c r="I33" s="24"/>
      <c r="J33" s="24"/>
      <c r="K33" s="24">
        <f t="shared" si="4"/>
        <v>0</v>
      </c>
      <c r="L33" s="55"/>
    </row>
    <row r="34" spans="1:12" ht="18" customHeight="1">
      <c r="A34" s="35" t="s">
        <v>61</v>
      </c>
      <c r="B34" s="25">
        <v>1138</v>
      </c>
      <c r="C34" s="21">
        <v>3444</v>
      </c>
      <c r="D34" s="21"/>
      <c r="E34" s="21">
        <f t="shared" si="0"/>
        <v>3444</v>
      </c>
      <c r="F34" s="38">
        <f>E34/B34*100</f>
        <v>302.63620386643237</v>
      </c>
      <c r="G34" s="43" t="s">
        <v>62</v>
      </c>
      <c r="H34" s="24">
        <v>1556</v>
      </c>
      <c r="I34" s="24">
        <v>1050</v>
      </c>
      <c r="J34" s="24"/>
      <c r="K34" s="24">
        <f t="shared" si="4"/>
        <v>1050</v>
      </c>
      <c r="L34" s="55">
        <f>K34/H34*100</f>
        <v>67.48071979434447</v>
      </c>
    </row>
    <row r="35" spans="1:12" ht="18" customHeight="1">
      <c r="A35" s="33" t="s">
        <v>63</v>
      </c>
      <c r="B35" s="25">
        <v>29223</v>
      </c>
      <c r="C35" s="21">
        <v>35683</v>
      </c>
      <c r="D35" s="21"/>
      <c r="E35" s="21">
        <f t="shared" si="0"/>
        <v>35683</v>
      </c>
      <c r="F35" s="38">
        <f>E35/B35*100</f>
        <v>122.10587550901688</v>
      </c>
      <c r="G35" s="43" t="s">
        <v>64</v>
      </c>
      <c r="H35" s="24">
        <v>14482</v>
      </c>
      <c r="I35" s="24">
        <v>43101</v>
      </c>
      <c r="J35" s="24"/>
      <c r="K35" s="24">
        <f t="shared" si="4"/>
        <v>43101</v>
      </c>
      <c r="L35" s="55">
        <f>K35/H35*100</f>
        <v>297.6177323574092</v>
      </c>
    </row>
    <row r="36" spans="1:12" s="4" customFormat="1" ht="18" customHeight="1">
      <c r="A36" s="44" t="s">
        <v>65</v>
      </c>
      <c r="B36" s="45">
        <f>B5+B24+B30+B32+B34+B35</f>
        <v>474566.792</v>
      </c>
      <c r="C36" s="45">
        <f>C5+C24+C30+C32+C34+C35+C33</f>
        <v>724798</v>
      </c>
      <c r="D36" s="45">
        <f>D5+D24+D30+D32+D34+D35+D33</f>
        <v>116831</v>
      </c>
      <c r="E36" s="45">
        <f>E5+E24+E30+E32+E34+E35+E33</f>
        <v>607967</v>
      </c>
      <c r="F36" s="46">
        <f>E36/B36*100</f>
        <v>128.1098910098202</v>
      </c>
      <c r="G36" s="47" t="s">
        <v>66</v>
      </c>
      <c r="H36" s="48">
        <f>H5+H30+H32+H34+H35</f>
        <v>474566.7302987992</v>
      </c>
      <c r="I36" s="48">
        <f>I5+I30+I32+I34+I35</f>
        <v>724797.797669</v>
      </c>
      <c r="J36" s="48">
        <f>J5+J30+J32+J34+J35</f>
        <v>116830.75</v>
      </c>
      <c r="K36" s="48">
        <f>K5+K30+K32+K34+K35</f>
        <v>607967.047669</v>
      </c>
      <c r="L36" s="46">
        <f>K36/H36*100</f>
        <v>128.10991771087885</v>
      </c>
    </row>
    <row r="37" spans="1:12" ht="22.5" customHeight="1">
      <c r="A37" s="49"/>
      <c r="B37" s="11"/>
      <c r="C37" s="11"/>
      <c r="D37" s="11"/>
      <c r="E37" s="11"/>
      <c r="F37" s="11"/>
      <c r="G37" s="50"/>
      <c r="H37" s="51"/>
      <c r="L37" s="52"/>
    </row>
    <row r="38" ht="14.25" customHeight="1"/>
    <row r="39" ht="14.25" customHeight="1"/>
    <row r="40" ht="14.25" customHeight="1"/>
    <row r="41" ht="19.5" customHeight="1"/>
    <row r="42" ht="15.75" customHeight="1"/>
    <row r="43" ht="21" customHeight="1"/>
    <row r="44" ht="18.75" customHeight="1"/>
  </sheetData>
  <sheetProtection/>
  <mergeCells count="1">
    <mergeCell ref="A2:L2"/>
  </mergeCells>
  <printOptions horizontalCentered="1" verticalCentered="1"/>
  <pageMargins left="0.8305555555555556" right="0.7513888888888889" top="0.20069444444444445" bottom="0" header="0.23958333333333334" footer="0.15694444444444444"/>
  <pageSetup firstPageNumber="15" useFirstPageNumber="1" horizontalDpi="600" verticalDpi="600" orientation="landscape" paperSize="9" scale="7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2020-01-16T14:09:31Z</cp:lastPrinted>
  <dcterms:created xsi:type="dcterms:W3CDTF">2005-01-09T13:22:55Z</dcterms:created>
  <dcterms:modified xsi:type="dcterms:W3CDTF">2022-12-27T06:16:46Z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14</vt:lpwstr>
  </property>
  <property fmtid="{D5CDD505-2E9C-101B-9397-08002B2CF9AE}" pid="5" name="I">
    <vt:lpwstr>5DB071DEE14643B2A84267B7C848B098</vt:lpwstr>
  </property>
</Properties>
</file>