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全区基金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<sst xmlns="http://schemas.openxmlformats.org/spreadsheetml/2006/main" count="43" uniqueCount="39">
  <si>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附件2</t>
  </si>
  <si>
    <t>佛山市高明区2022年(全区)政府性基金预算收支执行情况表</t>
  </si>
  <si>
    <t>单位：万元</t>
  </si>
  <si>
    <t>收入预算科目</t>
  </si>
  <si>
    <t xml:space="preserve">2022年预算  </t>
  </si>
  <si>
    <t>本年实绩</t>
  </si>
  <si>
    <t>完成年初
预算(%)</t>
  </si>
  <si>
    <t>上年实绩</t>
  </si>
  <si>
    <t>同比增长(%)</t>
  </si>
  <si>
    <t>支出预算科目</t>
  </si>
  <si>
    <t>2022年预算</t>
  </si>
  <si>
    <t>一、政府性基金预算收入</t>
  </si>
  <si>
    <t>一、政府性基金预算支出</t>
  </si>
  <si>
    <t xml:space="preserve">   国有土地使用权出让收入</t>
  </si>
  <si>
    <t xml:space="preserve">  国有土地使用权出让收入安排的支出</t>
  </si>
  <si>
    <t xml:space="preserve">   国有土地收益基金收入</t>
  </si>
  <si>
    <t xml:space="preserve">  国有土地收益基金安排的支出</t>
  </si>
  <si>
    <t xml:space="preserve">   农业土地开发资金收入</t>
  </si>
  <si>
    <t xml:space="preserve">  农业土地开发资金安排的支出</t>
  </si>
  <si>
    <t xml:space="preserve">   城市基础设施配套费收入</t>
  </si>
  <si>
    <t xml:space="preserve">  城市基础设施配套费安排的支出</t>
  </si>
  <si>
    <t xml:space="preserve">   彩票公益金收入</t>
  </si>
  <si>
    <t xml:space="preserve">  彩票公益金安排的支出</t>
  </si>
  <si>
    <t xml:space="preserve">   污水处理费收入</t>
  </si>
  <si>
    <t xml:space="preserve">  污水处理费安排的支出</t>
  </si>
  <si>
    <t xml:space="preserve">   其他政府性基金收入</t>
  </si>
  <si>
    <t xml:space="preserve">  其他政府性基金支出</t>
  </si>
  <si>
    <t xml:space="preserve">  地方政府专项债务付息支出</t>
  </si>
  <si>
    <t xml:space="preserve">  地方政府专项债务发行费用支出</t>
  </si>
  <si>
    <t xml:space="preserve">  专项债券收入安排的支出</t>
  </si>
  <si>
    <t>二、政府性基金转移收入</t>
  </si>
  <si>
    <t>二、政府性基金上解支出</t>
  </si>
  <si>
    <t>三、地方政府债券转贷收入</t>
  </si>
  <si>
    <t>三、地方政府专项债务还本支出</t>
  </si>
  <si>
    <t>四、调出资金</t>
  </si>
  <si>
    <t>四、上年结余收入</t>
  </si>
  <si>
    <t>五、年终结余</t>
  </si>
  <si>
    <t>收入合计</t>
  </si>
  <si>
    <t>支出合计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</si>
</sst>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0_ "/>
  </numFmts>
  <fonts count="28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9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4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0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41" fontId="8" fillId="0" borderId="9" xfId="22" applyNumberFormat="1" applyFont="1" applyFill="1" applyBorder="1" applyAlignment="1">
      <alignment horizontal="right" vertical="center" wrapText="1"/>
    </xf>
    <xf numFmtId="178" fontId="8" fillId="0" borderId="9" xfId="0" applyNumberFormat="1" applyFont="1" applyFill="1" applyBorder="1" applyAlignment="1">
      <alignment horizontal="right" vertical="center" wrapText="1"/>
    </xf>
    <xf numFmtId="177" fontId="8" fillId="0" borderId="9" xfId="0" applyNumberFormat="1" applyFont="1" applyFill="1" applyBorder="1" applyAlignment="1">
      <alignment horizontal="right" vertical="center" wrapText="1"/>
    </xf>
    <xf numFmtId="176" fontId="8" fillId="0" borderId="9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right" vertical="center" wrapText="1"/>
    </xf>
    <xf numFmtId="178" fontId="2" fillId="0" borderId="9" xfId="0" applyNumberFormat="1" applyFont="1" applyFill="1" applyBorder="1" applyAlignment="1">
      <alignment horizontal="right" vertical="center" wrapText="1"/>
    </xf>
    <xf numFmtId="177" fontId="2" fillId="0" borderId="9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vertical="center" wrapText="1"/>
    </xf>
    <xf numFmtId="177" fontId="2" fillId="0" borderId="0" xfId="0" applyNumberFormat="1" applyFont="1" applyFill="1" applyAlignment="1">
      <alignment vertical="center" wrapText="1"/>
    </xf>
    <xf numFmtId="176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ill="1" applyAlignment="1">
      <alignment vertical="center" wrapText="1"/>
    </xf>
    <xf numFmtId="177" fontId="8" fillId="0" borderId="0" xfId="0" applyNumberFormat="1" applyFont="1" applyFill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Zeros="0" tabSelected="1" workbookViewId="0" topLeftCell="A1">
      <pane xSplit="3" ySplit="5" topLeftCell="D6" activePane="bottomRight" state="frozen"/>
      <selection pane="bottomRight" activeCell="N8" sqref="N8"/>
    </sheetView>
  </sheetViews>
  <sheetFormatPr defaultColWidth="9.00390625" defaultRowHeight="14.25"/>
  <cols>
    <col min="1" max="1" width="22.75390625" style="4" customWidth="1"/>
    <col min="2" max="2" width="9.50390625" style="5" customWidth="1"/>
    <col min="3" max="3" width="9.50390625" style="6" customWidth="1"/>
    <col min="4" max="4" width="9.625" style="7" customWidth="1"/>
    <col min="5" max="5" width="9.50390625" style="8" customWidth="1"/>
    <col min="6" max="6" width="9.375" style="8" customWidth="1"/>
    <col min="7" max="7" width="33.125" style="4" customWidth="1"/>
    <col min="8" max="8" width="10.25390625" style="5" customWidth="1"/>
    <col min="9" max="9" width="10.375" style="5" customWidth="1"/>
    <col min="10" max="10" width="10.00390625" style="5" customWidth="1"/>
    <col min="11" max="11" width="10.125" style="7" customWidth="1"/>
    <col min="12" max="12" width="9.875" style="8" customWidth="1"/>
    <col min="13" max="16384" width="9.00390625" style="4" customWidth="1"/>
  </cols>
  <sheetData>
    <row r="1" spans="1:12" ht="17.25">
      <c r="A1" s="9" t="s">
        <v>0</v>
      </c>
      <c r="B1" s="10"/>
      <c r="C1" s="11"/>
      <c r="E1" s="12"/>
      <c r="F1" s="12"/>
      <c r="G1" s="13"/>
      <c r="H1" s="10"/>
      <c r="I1" s="10"/>
      <c r="J1" s="10"/>
      <c r="L1" s="12"/>
    </row>
    <row r="2" spans="1:12" ht="28.5" customHeight="1">
      <c r="A2" s="14" t="s">
        <v>1</v>
      </c>
      <c r="B2" s="15"/>
      <c r="C2" s="14"/>
      <c r="D2" s="14"/>
      <c r="E2" s="16"/>
      <c r="F2" s="16"/>
      <c r="G2" s="14"/>
      <c r="H2" s="14"/>
      <c r="I2" s="14"/>
      <c r="J2" s="14"/>
      <c r="K2" s="14"/>
      <c r="L2" s="16"/>
    </row>
    <row r="3" spans="1:12" ht="15">
      <c r="A3" s="17"/>
      <c r="B3" s="18"/>
      <c r="C3" s="18"/>
      <c r="D3" s="18"/>
      <c r="E3" s="19"/>
      <c r="F3" s="19"/>
      <c r="G3" s="20"/>
      <c r="H3" s="18"/>
      <c r="I3" s="18"/>
      <c r="J3" s="18"/>
      <c r="K3" s="18"/>
      <c r="L3" s="42" t="s">
        <v>2</v>
      </c>
    </row>
    <row r="4" spans="1:12" ht="27" customHeight="1">
      <c r="A4" s="21" t="s">
        <v>3</v>
      </c>
      <c r="B4" s="22" t="s">
        <v>4</v>
      </c>
      <c r="C4" s="22" t="s">
        <v>5</v>
      </c>
      <c r="D4" s="22" t="s">
        <v>6</v>
      </c>
      <c r="E4" s="23" t="s">
        <v>7</v>
      </c>
      <c r="F4" s="23" t="s">
        <v>8</v>
      </c>
      <c r="G4" s="21" t="s">
        <v>9</v>
      </c>
      <c r="H4" s="22" t="s">
        <v>10</v>
      </c>
      <c r="I4" s="22" t="s">
        <v>5</v>
      </c>
      <c r="J4" s="22" t="s">
        <v>6</v>
      </c>
      <c r="K4" s="22" t="s">
        <v>7</v>
      </c>
      <c r="L4" s="23" t="s">
        <v>8</v>
      </c>
    </row>
    <row r="5" spans="1:12" s="1" customFormat="1" ht="22.5" customHeight="1">
      <c r="A5" s="24" t="s">
        <v>11</v>
      </c>
      <c r="B5" s="25">
        <f>SUM(B6:B12)</f>
        <v>537000</v>
      </c>
      <c r="C5" s="25">
        <f>SUM(C6:C12)</f>
        <v>212311.25</v>
      </c>
      <c r="D5" s="26">
        <f aca="true" t="shared" si="0" ref="D5:D11">C5/B5*100</f>
        <v>39.536545623836126</v>
      </c>
      <c r="E5" s="25">
        <f>SUM(E6:E11)</f>
        <v>333931</v>
      </c>
      <c r="F5" s="27">
        <f aca="true" t="shared" si="1" ref="F5:F11">(C5/E5-1)*100</f>
        <v>-36.42062282327786</v>
      </c>
      <c r="G5" s="24" t="s">
        <v>12</v>
      </c>
      <c r="H5" s="28">
        <f>SUM(H6:H16)</f>
        <v>482183.479942</v>
      </c>
      <c r="I5" s="28">
        <f>SUM(I6:I16)</f>
        <v>422229.800478</v>
      </c>
      <c r="J5" s="26">
        <f>I5/H5*100</f>
        <v>87.56621038298293</v>
      </c>
      <c r="K5" s="28">
        <v>339130</v>
      </c>
      <c r="L5" s="27">
        <f aca="true" t="shared" si="2" ref="L5:L15">(I5/K5-1)*100</f>
        <v>24.503818735588133</v>
      </c>
    </row>
    <row r="6" spans="1:12" s="1" customFormat="1" ht="22.5" customHeight="1">
      <c r="A6" s="24" t="s">
        <v>13</v>
      </c>
      <c r="B6" s="28">
        <v>500000</v>
      </c>
      <c r="C6" s="28">
        <v>188316</v>
      </c>
      <c r="D6" s="26">
        <f t="shared" si="0"/>
        <v>37.6632</v>
      </c>
      <c r="E6" s="25">
        <v>300326</v>
      </c>
      <c r="F6" s="27">
        <f t="shared" si="1"/>
        <v>-37.296138196493146</v>
      </c>
      <c r="G6" s="24" t="s">
        <v>14</v>
      </c>
      <c r="H6" s="28">
        <v>408541</v>
      </c>
      <c r="I6" s="28">
        <v>149088</v>
      </c>
      <c r="J6" s="26">
        <f aca="true" t="shared" si="3" ref="J5:J17">I6/H6*100</f>
        <v>36.492787749577154</v>
      </c>
      <c r="K6" s="28">
        <v>162500</v>
      </c>
      <c r="L6" s="27">
        <f t="shared" si="2"/>
        <v>-8.253538461538456</v>
      </c>
    </row>
    <row r="7" spans="1:12" s="1" customFormat="1" ht="22.5" customHeight="1">
      <c r="A7" s="24" t="s">
        <v>15</v>
      </c>
      <c r="B7" s="28">
        <v>5000</v>
      </c>
      <c r="C7" s="28">
        <v>1785.88</v>
      </c>
      <c r="D7" s="26">
        <f t="shared" si="0"/>
        <v>35.717600000000004</v>
      </c>
      <c r="E7" s="25">
        <v>3538</v>
      </c>
      <c r="F7" s="27">
        <f t="shared" si="1"/>
        <v>-49.52289429055964</v>
      </c>
      <c r="G7" s="24" t="s">
        <v>16</v>
      </c>
      <c r="H7" s="28">
        <v>5000</v>
      </c>
      <c r="I7" s="28">
        <v>2067.854168</v>
      </c>
      <c r="J7" s="26">
        <f t="shared" si="3"/>
        <v>41.35708336</v>
      </c>
      <c r="K7" s="28">
        <v>4043</v>
      </c>
      <c r="L7" s="27">
        <f t="shared" si="2"/>
        <v>-48.853470986890926</v>
      </c>
    </row>
    <row r="8" spans="1:12" s="1" customFormat="1" ht="22.5" customHeight="1">
      <c r="A8" s="24" t="s">
        <v>17</v>
      </c>
      <c r="B8" s="28">
        <v>1500</v>
      </c>
      <c r="C8" s="28">
        <v>539.4</v>
      </c>
      <c r="D8" s="26">
        <f t="shared" si="0"/>
        <v>35.96</v>
      </c>
      <c r="E8" s="25">
        <v>1008</v>
      </c>
      <c r="F8" s="27">
        <f t="shared" si="1"/>
        <v>-46.48809523809524</v>
      </c>
      <c r="G8" s="24" t="s">
        <v>18</v>
      </c>
      <c r="H8" s="28">
        <v>1616.271742</v>
      </c>
      <c r="I8" s="28">
        <v>322.728722</v>
      </c>
      <c r="J8" s="26">
        <f t="shared" si="3"/>
        <v>19.96747908248711</v>
      </c>
      <c r="K8" s="28">
        <v>878</v>
      </c>
      <c r="L8" s="27">
        <f t="shared" si="2"/>
        <v>-63.2427423690205</v>
      </c>
    </row>
    <row r="9" spans="1:12" s="1" customFormat="1" ht="22.5" customHeight="1">
      <c r="A9" s="24" t="s">
        <v>19</v>
      </c>
      <c r="B9" s="28">
        <v>17000</v>
      </c>
      <c r="C9" s="28">
        <v>10263</v>
      </c>
      <c r="D9" s="26">
        <f t="shared" si="0"/>
        <v>60.37058823529412</v>
      </c>
      <c r="E9" s="25">
        <v>15263</v>
      </c>
      <c r="F9" s="27">
        <f t="shared" si="1"/>
        <v>-32.75895957544388</v>
      </c>
      <c r="G9" s="24" t="s">
        <v>20</v>
      </c>
      <c r="H9" s="28">
        <v>18014.2082</v>
      </c>
      <c r="I9" s="28">
        <v>8584.049536</v>
      </c>
      <c r="J9" s="26">
        <f t="shared" si="3"/>
        <v>47.651550602151914</v>
      </c>
      <c r="K9" s="28">
        <v>5993</v>
      </c>
      <c r="L9" s="27">
        <f t="shared" si="2"/>
        <v>43.234599299182385</v>
      </c>
    </row>
    <row r="10" spans="1:12" s="1" customFormat="1" ht="22.5" customHeight="1">
      <c r="A10" s="24" t="s">
        <v>21</v>
      </c>
      <c r="B10" s="28">
        <v>1500</v>
      </c>
      <c r="C10" s="28">
        <v>1272.21</v>
      </c>
      <c r="D10" s="26">
        <f t="shared" si="0"/>
        <v>84.81400000000001</v>
      </c>
      <c r="E10" s="25">
        <v>1328</v>
      </c>
      <c r="F10" s="27">
        <f t="shared" si="1"/>
        <v>-4.2010542168674725</v>
      </c>
      <c r="G10" s="24" t="s">
        <v>22</v>
      </c>
      <c r="H10" s="28">
        <v>1101</v>
      </c>
      <c r="I10" s="28">
        <v>1359.378801</v>
      </c>
      <c r="J10" s="26">
        <f t="shared" si="3"/>
        <v>123.46764768392372</v>
      </c>
      <c r="K10" s="28">
        <v>1395</v>
      </c>
      <c r="L10" s="27">
        <f t="shared" si="2"/>
        <v>-2.5534909677419337</v>
      </c>
    </row>
    <row r="11" spans="1:12" s="1" customFormat="1" ht="22.5" customHeight="1">
      <c r="A11" s="24" t="s">
        <v>23</v>
      </c>
      <c r="B11" s="28">
        <v>12000</v>
      </c>
      <c r="C11" s="28">
        <v>10134.76</v>
      </c>
      <c r="D11" s="26">
        <f t="shared" si="0"/>
        <v>84.45633333333333</v>
      </c>
      <c r="E11" s="25">
        <v>12468</v>
      </c>
      <c r="F11" s="27">
        <f t="shared" si="1"/>
        <v>-18.713827398139237</v>
      </c>
      <c r="G11" s="24" t="s">
        <v>24</v>
      </c>
      <c r="H11" s="28">
        <v>11857</v>
      </c>
      <c r="I11" s="28">
        <v>9984.789251</v>
      </c>
      <c r="J11" s="26">
        <f t="shared" si="3"/>
        <v>84.2100805515729</v>
      </c>
      <c r="K11" s="28">
        <v>12635</v>
      </c>
      <c r="L11" s="27">
        <f t="shared" si="2"/>
        <v>-20.975154325286905</v>
      </c>
    </row>
    <row r="12" spans="1:12" s="1" customFormat="1" ht="22.5" customHeight="1">
      <c r="A12" s="24" t="s">
        <v>25</v>
      </c>
      <c r="B12" s="28"/>
      <c r="C12" s="28"/>
      <c r="D12" s="26"/>
      <c r="E12" s="25"/>
      <c r="F12" s="27"/>
      <c r="G12" s="24" t="s">
        <v>26</v>
      </c>
      <c r="H12" s="28">
        <v>54</v>
      </c>
      <c r="I12" s="28">
        <v>1081</v>
      </c>
      <c r="J12" s="26">
        <f t="shared" si="3"/>
        <v>2001.851851851852</v>
      </c>
      <c r="K12" s="28">
        <v>1512</v>
      </c>
      <c r="L12" s="27">
        <f t="shared" si="2"/>
        <v>-28.505291005291</v>
      </c>
    </row>
    <row r="13" spans="1:12" s="1" customFormat="1" ht="22.5" customHeight="1">
      <c r="A13" s="24"/>
      <c r="B13" s="28"/>
      <c r="C13" s="28"/>
      <c r="D13" s="26"/>
      <c r="E13" s="25"/>
      <c r="F13" s="27"/>
      <c r="G13" s="24" t="s">
        <v>27</v>
      </c>
      <c r="H13" s="28">
        <v>36000</v>
      </c>
      <c r="I13" s="28">
        <v>35537</v>
      </c>
      <c r="J13" s="26">
        <f t="shared" si="3"/>
        <v>98.71388888888889</v>
      </c>
      <c r="K13" s="28">
        <v>29917</v>
      </c>
      <c r="L13" s="27">
        <f t="shared" si="2"/>
        <v>18.785306013303483</v>
      </c>
    </row>
    <row r="14" spans="1:12" s="1" customFormat="1" ht="22.5" customHeight="1">
      <c r="A14" s="24"/>
      <c r="B14" s="28"/>
      <c r="C14" s="28"/>
      <c r="D14" s="26"/>
      <c r="E14" s="25"/>
      <c r="F14" s="27"/>
      <c r="G14" s="24" t="s">
        <v>28</v>
      </c>
      <c r="H14" s="28"/>
      <c r="I14" s="28">
        <v>205</v>
      </c>
      <c r="J14" s="26"/>
      <c r="K14" s="28">
        <v>257</v>
      </c>
      <c r="L14" s="27">
        <f t="shared" si="2"/>
        <v>-20.23346303501945</v>
      </c>
    </row>
    <row r="15" spans="1:12" s="1" customFormat="1" ht="22.5" customHeight="1">
      <c r="A15" s="29"/>
      <c r="B15" s="29"/>
      <c r="C15" s="29"/>
      <c r="D15" s="29"/>
      <c r="E15" s="25"/>
      <c r="F15" s="27"/>
      <c r="G15" s="24" t="s">
        <v>29</v>
      </c>
      <c r="H15" s="28"/>
      <c r="I15" s="28">
        <v>214000</v>
      </c>
      <c r="J15" s="26"/>
      <c r="K15" s="28">
        <v>120000</v>
      </c>
      <c r="L15" s="27">
        <f t="shared" si="2"/>
        <v>78.33333333333334</v>
      </c>
    </row>
    <row r="16" spans="1:12" s="1" customFormat="1" ht="22.5" customHeight="1">
      <c r="A16" s="29"/>
      <c r="B16" s="29"/>
      <c r="C16" s="29"/>
      <c r="D16" s="29"/>
      <c r="E16" s="25"/>
      <c r="F16" s="27"/>
      <c r="G16" s="24"/>
      <c r="H16" s="28">
        <v>0</v>
      </c>
      <c r="I16" s="28"/>
      <c r="J16" s="26"/>
      <c r="K16" s="28"/>
      <c r="L16" s="27"/>
    </row>
    <row r="17" spans="1:12" s="1" customFormat="1" ht="22.5" customHeight="1">
      <c r="A17" s="24" t="s">
        <v>30</v>
      </c>
      <c r="B17" s="28">
        <v>50000</v>
      </c>
      <c r="C17" s="28">
        <v>65790</v>
      </c>
      <c r="D17" s="26">
        <f>C17/B17*100</f>
        <v>131.58</v>
      </c>
      <c r="E17" s="25">
        <v>79134</v>
      </c>
      <c r="F17" s="27">
        <f>(C17/E17-1)*100</f>
        <v>-16.862536962620368</v>
      </c>
      <c r="G17" s="24" t="s">
        <v>31</v>
      </c>
      <c r="H17" s="28">
        <v>95000</v>
      </c>
      <c r="I17" s="28">
        <v>51700</v>
      </c>
      <c r="J17" s="26">
        <f>I17/H17*100</f>
        <v>54.421052631578945</v>
      </c>
      <c r="K17" s="28">
        <v>99100</v>
      </c>
      <c r="L17" s="27">
        <f>(I17/K17-1)*100</f>
        <v>-47.83047426841575</v>
      </c>
    </row>
    <row r="18" spans="1:12" s="1" customFormat="1" ht="22.5" customHeight="1">
      <c r="A18" s="24"/>
      <c r="B18" s="28"/>
      <c r="C18" s="28"/>
      <c r="D18" s="26"/>
      <c r="E18" s="25"/>
      <c r="F18" s="27"/>
      <c r="G18" s="30"/>
      <c r="H18" s="30"/>
      <c r="I18" s="30"/>
      <c r="J18" s="26"/>
      <c r="K18" s="30"/>
      <c r="L18" s="27"/>
    </row>
    <row r="19" spans="1:12" s="1" customFormat="1" ht="22.5" customHeight="1">
      <c r="A19" s="24" t="s">
        <v>32</v>
      </c>
      <c r="B19" s="28">
        <v>37650</v>
      </c>
      <c r="C19" s="28">
        <v>251650</v>
      </c>
      <c r="D19" s="26">
        <f>C19/B19*100</f>
        <v>668.3930942895087</v>
      </c>
      <c r="E19" s="25">
        <v>295391</v>
      </c>
      <c r="F19" s="27">
        <f>(C19/E19-1)*100</f>
        <v>-14.807830976570035</v>
      </c>
      <c r="G19" s="24" t="s">
        <v>33</v>
      </c>
      <c r="H19" s="28">
        <v>51150</v>
      </c>
      <c r="I19" s="28">
        <v>51150</v>
      </c>
      <c r="J19" s="26">
        <f>I19/H19*100</f>
        <v>100</v>
      </c>
      <c r="K19" s="28">
        <v>175394</v>
      </c>
      <c r="L19" s="27">
        <f>(I19/K19-1)*100</f>
        <v>-70.83708678746137</v>
      </c>
    </row>
    <row r="20" spans="1:12" s="1" customFormat="1" ht="22.5" customHeight="1">
      <c r="A20" s="30"/>
      <c r="B20" s="30"/>
      <c r="C20" s="30"/>
      <c r="D20" s="26"/>
      <c r="E20" s="27"/>
      <c r="F20" s="27"/>
      <c r="G20" s="30"/>
      <c r="H20" s="30"/>
      <c r="I20" s="30"/>
      <c r="J20" s="26"/>
      <c r="K20" s="30"/>
      <c r="L20" s="27"/>
    </row>
    <row r="21" spans="1:12" s="1" customFormat="1" ht="22.5" customHeight="1">
      <c r="A21" s="24"/>
      <c r="B21" s="28"/>
      <c r="C21" s="28"/>
      <c r="D21" s="26"/>
      <c r="E21" s="27"/>
      <c r="F21" s="27"/>
      <c r="G21" s="24" t="s">
        <v>34</v>
      </c>
      <c r="H21" s="28"/>
      <c r="I21" s="28">
        <v>5006</v>
      </c>
      <c r="J21" s="26"/>
      <c r="K21" s="28">
        <v>105012</v>
      </c>
      <c r="L21" s="27">
        <f>(I21/K21-1)*100</f>
        <v>-95.23292576086543</v>
      </c>
    </row>
    <row r="22" spans="1:12" s="1" customFormat="1" ht="22.5" customHeight="1">
      <c r="A22" s="24"/>
      <c r="B22" s="28"/>
      <c r="C22" s="28"/>
      <c r="D22" s="26"/>
      <c r="E22" s="27"/>
      <c r="F22" s="27"/>
      <c r="G22" s="30"/>
      <c r="H22" s="30"/>
      <c r="I22" s="30"/>
      <c r="J22" s="26"/>
      <c r="K22" s="30"/>
      <c r="L22" s="27"/>
    </row>
    <row r="23" spans="1:12" s="1" customFormat="1" ht="22.5" customHeight="1">
      <c r="A23" s="24" t="s">
        <v>35</v>
      </c>
      <c r="B23" s="28">
        <v>9961</v>
      </c>
      <c r="C23" s="28">
        <v>4834</v>
      </c>
      <c r="D23" s="26">
        <f>C23/B23*100</f>
        <v>48.52926413010742</v>
      </c>
      <c r="E23" s="25">
        <v>15014</v>
      </c>
      <c r="F23" s="27">
        <f>(C23/E23-1)*100</f>
        <v>-67.80338350872519</v>
      </c>
      <c r="G23" s="24" t="s">
        <v>36</v>
      </c>
      <c r="H23" s="28">
        <v>6278</v>
      </c>
      <c r="I23" s="28">
        <f>C24-I5-I17-I19-I21</f>
        <v>4499.449521999981</v>
      </c>
      <c r="J23" s="26">
        <f>I23/H23*100</f>
        <v>71.67011025804366</v>
      </c>
      <c r="K23" s="28">
        <v>4834</v>
      </c>
      <c r="L23" s="27">
        <f>(I23/K23-1)*100</f>
        <v>-6.920779437319391</v>
      </c>
    </row>
    <row r="24" spans="1:12" s="1" customFormat="1" ht="22.5" customHeight="1">
      <c r="A24" s="31" t="s">
        <v>37</v>
      </c>
      <c r="B24" s="32">
        <f>B5+B17+B19+B23</f>
        <v>634611</v>
      </c>
      <c r="C24" s="32">
        <f>C5+C17+C19+C23</f>
        <v>534585.25</v>
      </c>
      <c r="D24" s="33">
        <f>C24/B24*100</f>
        <v>84.2382577673567</v>
      </c>
      <c r="E24" s="32">
        <f>E5+E17+E19+E23</f>
        <v>723470</v>
      </c>
      <c r="F24" s="34">
        <f>(C24/E24-1)*100</f>
        <v>-26.108166199013095</v>
      </c>
      <c r="G24" s="31" t="s">
        <v>38</v>
      </c>
      <c r="H24" s="32">
        <f>H5+H17+H19+H23+H21</f>
        <v>634611.479942</v>
      </c>
      <c r="I24" s="32">
        <f>I5+I17+I19+I23+I21</f>
        <v>534585.25</v>
      </c>
      <c r="J24" s="33">
        <f>I24/H24*100</f>
        <v>84.23819405990861</v>
      </c>
      <c r="K24" s="32">
        <f>K5+K17+K19+K21+K23</f>
        <v>723470</v>
      </c>
      <c r="L24" s="34">
        <f>(I24/K24-1)*100</f>
        <v>-26.108166199013095</v>
      </c>
    </row>
    <row r="25" spans="2:12" s="1" customFormat="1" ht="21" customHeight="1">
      <c r="B25" s="35"/>
      <c r="C25" s="36"/>
      <c r="D25" s="35"/>
      <c r="E25" s="37"/>
      <c r="F25" s="37"/>
      <c r="H25" s="35"/>
      <c r="I25" s="35"/>
      <c r="J25" s="35"/>
      <c r="K25" s="35"/>
      <c r="L25" s="37"/>
    </row>
    <row r="26" spans="1:12" s="2" customFormat="1" ht="33" customHeight="1">
      <c r="A26" s="1"/>
      <c r="B26" s="35"/>
      <c r="C26" s="36"/>
      <c r="D26" s="35"/>
      <c r="E26" s="37"/>
      <c r="F26" s="37"/>
      <c r="G26" s="1"/>
      <c r="H26" s="35"/>
      <c r="I26" s="35">
        <f>C24-I24</f>
        <v>0</v>
      </c>
      <c r="J26" s="35"/>
      <c r="K26" s="35"/>
      <c r="L26" s="37"/>
    </row>
    <row r="27" spans="2:12" s="1" customFormat="1" ht="19.5" customHeight="1">
      <c r="B27" s="35"/>
      <c r="C27" s="36"/>
      <c r="D27" s="35"/>
      <c r="E27" s="37"/>
      <c r="F27" s="37"/>
      <c r="H27" s="35"/>
      <c r="I27" s="35"/>
      <c r="J27" s="35"/>
      <c r="K27" s="35"/>
      <c r="L27" s="37"/>
    </row>
    <row r="28" spans="2:12" s="1" customFormat="1" ht="19.5" customHeight="1">
      <c r="B28" s="35"/>
      <c r="C28" s="36"/>
      <c r="D28" s="35"/>
      <c r="E28" s="37"/>
      <c r="F28" s="37"/>
      <c r="H28" s="35"/>
      <c r="I28" s="35"/>
      <c r="J28" s="35"/>
      <c r="K28" s="35"/>
      <c r="L28" s="37"/>
    </row>
    <row r="29" spans="2:12" s="1" customFormat="1" ht="19.5" customHeight="1">
      <c r="B29" s="35"/>
      <c r="C29" s="36"/>
      <c r="D29" s="35"/>
      <c r="E29" s="37"/>
      <c r="F29" s="37"/>
      <c r="H29" s="35"/>
      <c r="I29" s="35"/>
      <c r="J29" s="35"/>
      <c r="K29" s="35"/>
      <c r="L29" s="37"/>
    </row>
    <row r="30" spans="2:12" s="1" customFormat="1" ht="19.5" customHeight="1">
      <c r="B30" s="35"/>
      <c r="C30" s="36"/>
      <c r="D30" s="35"/>
      <c r="E30" s="37"/>
      <c r="F30" s="37"/>
      <c r="H30" s="35"/>
      <c r="I30" s="35"/>
      <c r="J30" s="35"/>
      <c r="K30" s="35"/>
      <c r="L30" s="37"/>
    </row>
    <row r="31" spans="2:12" s="1" customFormat="1" ht="19.5" customHeight="1">
      <c r="B31" s="35"/>
      <c r="C31" s="36"/>
      <c r="D31" s="35"/>
      <c r="E31" s="37"/>
      <c r="F31" s="37"/>
      <c r="H31" s="35"/>
      <c r="I31" s="35"/>
      <c r="J31" s="35"/>
      <c r="K31" s="35"/>
      <c r="L31" s="37"/>
    </row>
    <row r="32" spans="2:12" s="1" customFormat="1" ht="19.5" customHeight="1">
      <c r="B32" s="35"/>
      <c r="C32" s="36"/>
      <c r="D32" s="35"/>
      <c r="E32" s="37"/>
      <c r="F32" s="37"/>
      <c r="H32" s="35"/>
      <c r="I32" s="35"/>
      <c r="J32" s="35"/>
      <c r="K32" s="35"/>
      <c r="L32" s="37"/>
    </row>
    <row r="33" spans="2:12" s="1" customFormat="1" ht="19.5" customHeight="1">
      <c r="B33" s="35"/>
      <c r="C33" s="36"/>
      <c r="D33" s="35"/>
      <c r="E33" s="37"/>
      <c r="F33" s="37"/>
      <c r="H33" s="35"/>
      <c r="I33" s="35"/>
      <c r="J33" s="35"/>
      <c r="K33" s="35"/>
      <c r="L33" s="37"/>
    </row>
    <row r="34" spans="2:12" s="1" customFormat="1" ht="19.5" customHeight="1">
      <c r="B34" s="35"/>
      <c r="C34" s="36"/>
      <c r="D34" s="35"/>
      <c r="E34" s="37"/>
      <c r="F34" s="37"/>
      <c r="H34" s="35"/>
      <c r="I34" s="35"/>
      <c r="J34" s="35"/>
      <c r="K34" s="35"/>
      <c r="L34" s="37"/>
    </row>
    <row r="35" spans="2:12" s="1" customFormat="1" ht="19.5" customHeight="1">
      <c r="B35" s="35"/>
      <c r="C35" s="36"/>
      <c r="D35" s="35"/>
      <c r="E35" s="37"/>
      <c r="F35" s="37"/>
      <c r="H35" s="35"/>
      <c r="I35" s="35"/>
      <c r="J35" s="35"/>
      <c r="K35" s="35"/>
      <c r="L35" s="37"/>
    </row>
    <row r="36" spans="2:12" s="1" customFormat="1" ht="19.5" customHeight="1">
      <c r="B36" s="35"/>
      <c r="C36" s="36"/>
      <c r="D36" s="35"/>
      <c r="E36" s="37"/>
      <c r="F36" s="37"/>
      <c r="G36" s="3"/>
      <c r="H36" s="35"/>
      <c r="I36" s="35"/>
      <c r="J36" s="35"/>
      <c r="K36" s="35"/>
      <c r="L36" s="37"/>
    </row>
    <row r="37" spans="2:12" s="1" customFormat="1" ht="19.5" customHeight="1">
      <c r="B37" s="35"/>
      <c r="C37" s="36"/>
      <c r="D37" s="35"/>
      <c r="E37" s="37"/>
      <c r="F37" s="37"/>
      <c r="G37" s="4"/>
      <c r="H37" s="35"/>
      <c r="I37" s="35"/>
      <c r="J37" s="35"/>
      <c r="K37" s="35"/>
      <c r="L37" s="37"/>
    </row>
    <row r="38" spans="1:12" s="3" customFormat="1" ht="19.5" customHeight="1">
      <c r="A38" s="1"/>
      <c r="B38" s="35"/>
      <c r="C38" s="36"/>
      <c r="D38" s="35"/>
      <c r="E38" s="37"/>
      <c r="F38" s="37"/>
      <c r="G38" s="4"/>
      <c r="H38" s="35"/>
      <c r="I38" s="35"/>
      <c r="J38" s="35"/>
      <c r="K38" s="35"/>
      <c r="L38" s="41"/>
    </row>
    <row r="39" spans="1:11" ht="15">
      <c r="A39" s="1"/>
      <c r="B39" s="35"/>
      <c r="C39" s="36"/>
      <c r="D39" s="35"/>
      <c r="E39" s="37"/>
      <c r="F39" s="37"/>
      <c r="H39" s="35"/>
      <c r="I39" s="35"/>
      <c r="J39" s="35"/>
      <c r="K39" s="35"/>
    </row>
    <row r="40" spans="1:11" ht="15">
      <c r="A40" s="1"/>
      <c r="B40" s="35"/>
      <c r="C40" s="36"/>
      <c r="D40" s="35"/>
      <c r="E40" s="37"/>
      <c r="F40" s="37"/>
      <c r="H40" s="38"/>
      <c r="I40" s="38"/>
      <c r="J40" s="38"/>
      <c r="K40" s="40"/>
    </row>
    <row r="41" spans="1:6" ht="15">
      <c r="A41" s="1"/>
      <c r="B41" s="35"/>
      <c r="C41" s="36"/>
      <c r="D41" s="35"/>
      <c r="E41" s="37"/>
      <c r="F41" s="37"/>
    </row>
    <row r="42" spans="1:6" ht="15">
      <c r="A42" s="1"/>
      <c r="B42" s="38"/>
      <c r="C42" s="39"/>
      <c r="D42" s="40"/>
      <c r="E42" s="41"/>
      <c r="F42" s="41"/>
    </row>
    <row r="43" ht="15">
      <c r="A43" s="3"/>
    </row>
  </sheetData>
  <sheetProtection/>
  <mergeCells count="1">
    <mergeCell ref="A2:L2"/>
  </mergeCells>
  <printOptions horizontalCentered="1"/>
  <pageMargins left="0.39305555555555555" right="0.39305555555555555" top="0.5902777777777778" bottom="0" header="0.4326388888888889" footer="0.19652777777777777"/>
  <pageSetup firstPageNumber="14" useFirstPageNumber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高明区财政局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孙宝成</dc:creator>
  <cp:keywords/>
  <dc:description/>
  <cp:lastModifiedBy>廖丹丹</cp:lastModifiedBy>
  <cp:lastPrinted>2020-01-16T13:12:05Z</cp:lastPrinted>
  <dcterms:created xsi:type="dcterms:W3CDTF">2005-01-09T14:55:42Z</dcterms:created>
  <dcterms:modified xsi:type="dcterms:W3CDTF">2022-12-27T06:16:34Z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ubyTemplate">
    <vt:lpwstr>14</vt:lpwstr>
  </property>
  <property fmtid="{D5CDD505-2E9C-101B-9397-08002B2CF9AE}" pid="5" name="I">
    <vt:lpwstr>3227FF9831E0453BAE2B88C6C43D5A9D</vt:lpwstr>
  </property>
</Properties>
</file>