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收支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<sst xmlns="http://schemas.openxmlformats.org/spreadsheetml/2006/main" count="40" uniqueCount="30">
  <si>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附件12</t>
  </si>
  <si>
    <t>佛山市高明区2022年社会保险基金预算收支表</t>
  </si>
  <si>
    <t>制表：高明区社会保险基金管理局</t>
  </si>
  <si>
    <t>单位：万元</t>
  </si>
  <si>
    <t>收入</t>
  </si>
  <si>
    <t>支出</t>
  </si>
  <si>
    <t>项    目</t>
  </si>
  <si>
    <t>预算数</t>
  </si>
  <si>
    <t>执行数</t>
  </si>
  <si>
    <t>2022年</t>
  </si>
  <si>
    <t>2021年</t>
  </si>
  <si>
    <t>比上年预算增长（％）</t>
  </si>
  <si>
    <t>2021年预计执行数</t>
  </si>
  <si>
    <t>完成年初预算(%)</t>
  </si>
  <si>
    <t>上年实绩</t>
  </si>
  <si>
    <t>同比增长(%)</t>
  </si>
  <si>
    <t>2021年完成年初预算(%)</t>
  </si>
  <si>
    <t>比上年实绩增长（％）</t>
  </si>
  <si>
    <t>一、社会保险基金收入</t>
  </si>
  <si>
    <t>一、社会保险基金支出</t>
  </si>
  <si>
    <t xml:space="preserve">    1、机关事业单位养老保险基金收入</t>
  </si>
  <si>
    <t xml:space="preserve">    1、机关事业单位养老保险基金支出</t>
  </si>
  <si>
    <t xml:space="preserve">    2、全征地养老保险收入</t>
  </si>
  <si>
    <t xml:space="preserve">    2、全征地养老保险支出</t>
  </si>
  <si>
    <t>二、社会保险基金上年结余</t>
  </si>
  <si>
    <t>二、社会保险基金年终结余</t>
  </si>
  <si>
    <t xml:space="preserve">    1、机关事业单位养老保险基金结余</t>
  </si>
  <si>
    <t xml:space="preserve">    2、全征地养老保险基金结余</t>
  </si>
  <si>
    <t>收入总计</t>
  </si>
  <si>
    <t>支出总计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</si>
</sst>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_ * #,##0_ ;_ * \-#,##0_ ;_ * &quot;-&quot;??_ ;_ @_ "/>
    <numFmt numFmtId="180" formatCode="#,##0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黑体"/>
      <family val="3"/>
    </font>
    <font>
      <sz val="10"/>
      <name val="黑体"/>
      <family val="3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25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79" fontId="0" fillId="0" borderId="9" xfId="22" applyNumberFormat="1" applyFont="1" applyFill="1" applyBorder="1" applyAlignment="1">
      <alignment horizontal="right" vertical="center" wrapText="1"/>
    </xf>
    <xf numFmtId="10" fontId="0" fillId="0" borderId="9" xfId="22" applyNumberFormat="1" applyFont="1" applyFill="1" applyBorder="1" applyAlignment="1">
      <alignment horizontal="right" vertical="center" wrapText="1"/>
    </xf>
    <xf numFmtId="10" fontId="0" fillId="0" borderId="9" xfId="0" applyNumberFormat="1" applyFont="1" applyFill="1" applyBorder="1" applyAlignment="1">
      <alignment horizontal="right" vertical="center" wrapText="1"/>
    </xf>
    <xf numFmtId="10" fontId="0" fillId="0" borderId="10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179" fontId="6" fillId="0" borderId="9" xfId="22" applyNumberFormat="1" applyFont="1" applyFill="1" applyBorder="1" applyAlignment="1">
      <alignment horizontal="right" vertical="center" wrapText="1"/>
    </xf>
    <xf numFmtId="10" fontId="6" fillId="0" borderId="9" xfId="22" applyNumberFormat="1" applyFont="1" applyFill="1" applyBorder="1" applyAlignment="1">
      <alignment horizontal="right" vertical="center" wrapText="1"/>
    </xf>
    <xf numFmtId="10" fontId="6" fillId="0" borderId="9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179" fontId="0" fillId="0" borderId="9" xfId="22" applyNumberFormat="1" applyFont="1" applyFill="1" applyBorder="1" applyAlignment="1">
      <alignment vertical="center" wrapText="1"/>
    </xf>
    <xf numFmtId="10" fontId="0" fillId="0" borderId="9" xfId="22" applyNumberFormat="1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right" vertical="center" wrapText="1"/>
    </xf>
    <xf numFmtId="180" fontId="0" fillId="0" borderId="10" xfId="22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0" fontId="6" fillId="0" borderId="9" xfId="22" applyNumberFormat="1" applyFont="1" applyFill="1" applyBorder="1" applyAlignment="1">
      <alignment vertical="center" wrapText="1"/>
    </xf>
    <xf numFmtId="177" fontId="6" fillId="0" borderId="9" xfId="0" applyNumberFormat="1" applyFont="1" applyFill="1" applyBorder="1" applyAlignment="1">
      <alignment horizontal="right" vertical="center" wrapText="1"/>
    </xf>
    <xf numFmtId="180" fontId="6" fillId="0" borderId="9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view="pageBreakPreview" zoomScaleSheetLayoutView="100" workbookViewId="0" topLeftCell="A4">
      <selection activeCell="J10" sqref="J10"/>
    </sheetView>
  </sheetViews>
  <sheetFormatPr defaultColWidth="9.00390625" defaultRowHeight="14.25"/>
  <cols>
    <col min="1" max="1" width="27.25390625" style="6" customWidth="1"/>
    <col min="2" max="2" width="9.875" style="7" customWidth="1"/>
    <col min="3" max="3" width="10.75390625" style="7" customWidth="1"/>
    <col min="4" max="4" width="9.00390625" style="7" customWidth="1"/>
    <col min="5" max="5" width="10.00390625" style="7" customWidth="1"/>
    <col min="6" max="6" width="11.125" style="8" hidden="1" customWidth="1"/>
    <col min="7" max="7" width="9.375" style="8" customWidth="1"/>
    <col min="8" max="8" width="9.50390625" style="8" customWidth="1"/>
    <col min="9" max="9" width="31.875" style="6" customWidth="1"/>
    <col min="10" max="10" width="9.875" style="9" customWidth="1"/>
    <col min="11" max="11" width="9.375" style="9" customWidth="1"/>
    <col min="12" max="12" width="8.50390625" style="9" customWidth="1"/>
    <col min="13" max="13" width="9.375" style="7" customWidth="1"/>
    <col min="14" max="14" width="11.375" style="8" hidden="1" customWidth="1"/>
    <col min="15" max="15" width="9.375" style="8" customWidth="1"/>
    <col min="16" max="16" width="8.75390625" style="10" customWidth="1"/>
    <col min="17" max="255" width="9.00390625" style="11" customWidth="1"/>
    <col min="256" max="256" width="9.00390625" style="12" customWidth="1"/>
  </cols>
  <sheetData>
    <row r="1" ht="27.75" customHeight="1">
      <c r="A1" s="13" t="s">
        <v>0</v>
      </c>
    </row>
    <row r="2" spans="1:16" ht="32.25" customHeight="1">
      <c r="A2" s="14" t="s">
        <v>1</v>
      </c>
      <c r="B2" s="15"/>
      <c r="C2" s="15"/>
      <c r="D2" s="15"/>
      <c r="E2" s="15"/>
      <c r="F2" s="16"/>
      <c r="G2" s="16"/>
      <c r="H2" s="16"/>
      <c r="I2" s="14"/>
      <c r="J2" s="15"/>
      <c r="K2" s="15"/>
      <c r="L2" s="15"/>
      <c r="M2" s="15"/>
      <c r="N2" s="16"/>
      <c r="O2" s="16"/>
      <c r="P2" s="38"/>
    </row>
    <row r="3" spans="1:16" ht="22.5" customHeight="1">
      <c r="A3" s="17" t="s">
        <v>2</v>
      </c>
      <c r="B3" s="18"/>
      <c r="C3" s="18"/>
      <c r="D3" s="18"/>
      <c r="M3" s="39"/>
      <c r="N3" s="40"/>
      <c r="O3" s="40"/>
      <c r="P3" s="41" t="s">
        <v>3</v>
      </c>
    </row>
    <row r="4" spans="1:16" s="1" customFormat="1" ht="22.5" customHeight="1">
      <c r="A4" s="19" t="s">
        <v>4</v>
      </c>
      <c r="B4" s="19"/>
      <c r="C4" s="19"/>
      <c r="D4" s="19"/>
      <c r="E4" s="19"/>
      <c r="F4" s="19"/>
      <c r="G4" s="19"/>
      <c r="H4" s="19"/>
      <c r="I4" s="19" t="s">
        <v>5</v>
      </c>
      <c r="J4" s="19"/>
      <c r="K4" s="19"/>
      <c r="L4" s="19"/>
      <c r="M4" s="19"/>
      <c r="N4" s="19"/>
      <c r="O4" s="19"/>
      <c r="P4" s="19"/>
    </row>
    <row r="5" spans="1:16" s="1" customFormat="1" ht="22.5" customHeight="1">
      <c r="A5" s="20" t="s">
        <v>6</v>
      </c>
      <c r="B5" s="21" t="s">
        <v>7</v>
      </c>
      <c r="C5" s="22"/>
      <c r="D5" s="22"/>
      <c r="E5" s="21" t="s">
        <v>8</v>
      </c>
      <c r="F5" s="22"/>
      <c r="G5" s="22"/>
      <c r="H5" s="23"/>
      <c r="I5" s="20" t="s">
        <v>6</v>
      </c>
      <c r="J5" s="21" t="s">
        <v>7</v>
      </c>
      <c r="K5" s="22"/>
      <c r="L5" s="22"/>
      <c r="M5" s="21" t="s">
        <v>8</v>
      </c>
      <c r="N5" s="22"/>
      <c r="O5" s="22"/>
      <c r="P5" s="23"/>
    </row>
    <row r="6" spans="1:16" s="2" customFormat="1" ht="43.5" customHeight="1">
      <c r="A6" s="24"/>
      <c r="B6" s="25" t="s">
        <v>9</v>
      </c>
      <c r="C6" s="25" t="s">
        <v>10</v>
      </c>
      <c r="D6" s="25" t="s">
        <v>11</v>
      </c>
      <c r="E6" s="25" t="s">
        <v>12</v>
      </c>
      <c r="F6" s="26" t="s">
        <v>13</v>
      </c>
      <c r="G6" s="27" t="s">
        <v>14</v>
      </c>
      <c r="H6" s="27" t="s">
        <v>15</v>
      </c>
      <c r="I6" s="24"/>
      <c r="J6" s="25" t="s">
        <v>9</v>
      </c>
      <c r="K6" s="25" t="s">
        <v>10</v>
      </c>
      <c r="L6" s="25" t="s">
        <v>11</v>
      </c>
      <c r="M6" s="25" t="s">
        <v>12</v>
      </c>
      <c r="N6" s="26" t="s">
        <v>16</v>
      </c>
      <c r="O6" s="27" t="s">
        <v>14</v>
      </c>
      <c r="P6" s="26" t="s">
        <v>17</v>
      </c>
    </row>
    <row r="7" spans="1:16" s="3" customFormat="1" ht="46.5" customHeight="1">
      <c r="A7" s="28" t="s">
        <v>18</v>
      </c>
      <c r="B7" s="29">
        <f>SUM(B8:B9)</f>
        <v>38650.04</v>
      </c>
      <c r="C7" s="29">
        <f>SUM(C8:C9)</f>
        <v>32386</v>
      </c>
      <c r="D7" s="30">
        <f>B7/C7-1</f>
        <v>0.19341814364231458</v>
      </c>
      <c r="E7" s="29">
        <f>SUM(E8:E9)</f>
        <v>59820.86</v>
      </c>
      <c r="F7" s="31">
        <f aca="true" t="shared" si="0" ref="F7:F13">E7/C7</f>
        <v>1.847120978200457</v>
      </c>
      <c r="G7" s="29">
        <f>G8+G9</f>
        <v>37656</v>
      </c>
      <c r="H7" s="32">
        <f>E7/G7-1</f>
        <v>0.5886142978542597</v>
      </c>
      <c r="I7" s="42" t="s">
        <v>19</v>
      </c>
      <c r="J7" s="43">
        <f>SUM(J8:J9)</f>
        <v>43182.9</v>
      </c>
      <c r="K7" s="43">
        <f>SUM(K8:K9)</f>
        <v>36452.5</v>
      </c>
      <c r="L7" s="44">
        <f>J7/K7-1</f>
        <v>0.18463479871065092</v>
      </c>
      <c r="M7" s="43">
        <f>SUM(M8:M9)</f>
        <v>62425.6</v>
      </c>
      <c r="N7" s="43">
        <f>SUM(N8:N9)</f>
        <v>277.1701652657131</v>
      </c>
      <c r="O7" s="43">
        <f>SUM(O8:O9)</f>
        <v>42338</v>
      </c>
      <c r="P7" s="44">
        <f>(M7/O7-1)</f>
        <v>0.47445793377108036</v>
      </c>
    </row>
    <row r="8" spans="1:16" s="3" customFormat="1" ht="54.75" customHeight="1">
      <c r="A8" s="33" t="s">
        <v>20</v>
      </c>
      <c r="B8" s="29">
        <v>35206.04</v>
      </c>
      <c r="C8" s="29">
        <v>29004</v>
      </c>
      <c r="D8" s="30">
        <f aca="true" t="shared" si="1" ref="D8:D13">B8/C8-1</f>
        <v>0.2138339539373879</v>
      </c>
      <c r="E8" s="29">
        <v>56525.57</v>
      </c>
      <c r="F8" s="31">
        <f t="shared" si="0"/>
        <v>1.948888773962212</v>
      </c>
      <c r="G8" s="29">
        <v>34202</v>
      </c>
      <c r="H8" s="32">
        <f aca="true" t="shared" si="2" ref="H8:H13">E8/G8-1</f>
        <v>0.6526977954505584</v>
      </c>
      <c r="I8" s="33" t="s">
        <v>21</v>
      </c>
      <c r="J8" s="43">
        <v>39858.9</v>
      </c>
      <c r="K8" s="43">
        <v>33128</v>
      </c>
      <c r="L8" s="44">
        <f aca="true" t="shared" si="3" ref="L8:L13">J8/K8-1</f>
        <v>0.2031785800531274</v>
      </c>
      <c r="M8" s="43">
        <v>59146.63</v>
      </c>
      <c r="N8" s="45">
        <f aca="true" t="shared" si="4" ref="N7:N13">M8/K8*100</f>
        <v>178.5396945182323</v>
      </c>
      <c r="O8" s="46">
        <v>39125</v>
      </c>
      <c r="P8" s="44">
        <f aca="true" t="shared" si="5" ref="P8:P13">(M8/O8-1)</f>
        <v>0.5117349520766772</v>
      </c>
    </row>
    <row r="9" spans="1:16" s="3" customFormat="1" ht="42.75" customHeight="1">
      <c r="A9" s="33" t="s">
        <v>22</v>
      </c>
      <c r="B9" s="29">
        <v>3444</v>
      </c>
      <c r="C9" s="29">
        <v>3382</v>
      </c>
      <c r="D9" s="30">
        <f t="shared" si="1"/>
        <v>0.01833234772324066</v>
      </c>
      <c r="E9" s="29">
        <v>3295.29</v>
      </c>
      <c r="F9" s="31">
        <f t="shared" si="0"/>
        <v>0.9743613246599645</v>
      </c>
      <c r="G9" s="29">
        <v>3454</v>
      </c>
      <c r="H9" s="32">
        <f t="shared" si="2"/>
        <v>-0.04594962362478283</v>
      </c>
      <c r="I9" s="33" t="s">
        <v>23</v>
      </c>
      <c r="J9" s="43">
        <v>3324</v>
      </c>
      <c r="K9" s="43">
        <v>3324.5</v>
      </c>
      <c r="L9" s="44">
        <f t="shared" si="3"/>
        <v>-0.00015039855617382525</v>
      </c>
      <c r="M9" s="43">
        <v>3278.97</v>
      </c>
      <c r="N9" s="45">
        <f t="shared" si="4"/>
        <v>98.63047074748081</v>
      </c>
      <c r="O9" s="46">
        <v>3213</v>
      </c>
      <c r="P9" s="44">
        <f t="shared" si="5"/>
        <v>0.020532212885153944</v>
      </c>
    </row>
    <row r="10" spans="1:16" ht="42.75" customHeight="1">
      <c r="A10" s="28" t="s">
        <v>24</v>
      </c>
      <c r="B10" s="29">
        <f>SUM(B11:B12)</f>
        <v>22635.71</v>
      </c>
      <c r="C10" s="29">
        <f>SUM(C11:C12)</f>
        <v>25240.76185999999</v>
      </c>
      <c r="D10" s="30">
        <f t="shared" si="1"/>
        <v>-0.10320813113523009</v>
      </c>
      <c r="E10" s="29">
        <f>SUM(E11:E12)</f>
        <v>25240.77</v>
      </c>
      <c r="F10" s="31">
        <f t="shared" si="0"/>
        <v>1.000000322494228</v>
      </c>
      <c r="G10" s="29">
        <f>G11+G12</f>
        <v>29923</v>
      </c>
      <c r="H10" s="32">
        <f t="shared" si="2"/>
        <v>-0.15647595495104094</v>
      </c>
      <c r="I10" s="47" t="s">
        <v>25</v>
      </c>
      <c r="J10" s="43">
        <f>SUM(J11:J12)</f>
        <v>18102.85</v>
      </c>
      <c r="K10" s="43">
        <f>SUM(K11:K12)</f>
        <v>21174.26185999999</v>
      </c>
      <c r="L10" s="44">
        <f t="shared" si="3"/>
        <v>-0.1450540226765663</v>
      </c>
      <c r="M10" s="43">
        <f>SUM(M11:M12)</f>
        <v>22636.03</v>
      </c>
      <c r="N10" s="45">
        <f t="shared" si="4"/>
        <v>106.90351403824572</v>
      </c>
      <c r="O10" s="48">
        <f>O11+O12</f>
        <v>25241</v>
      </c>
      <c r="P10" s="44">
        <f t="shared" si="5"/>
        <v>-0.10320391426647124</v>
      </c>
    </row>
    <row r="11" spans="1:16" ht="55.5" customHeight="1">
      <c r="A11" s="33" t="s">
        <v>26</v>
      </c>
      <c r="B11" s="29">
        <v>21983.71</v>
      </c>
      <c r="C11" s="29">
        <v>24604.76185999999</v>
      </c>
      <c r="D11" s="30">
        <f t="shared" si="1"/>
        <v>-0.10652620313554184</v>
      </c>
      <c r="E11" s="29">
        <v>24604.77</v>
      </c>
      <c r="F11" s="31">
        <f t="shared" si="0"/>
        <v>1.00000033083027</v>
      </c>
      <c r="G11" s="29">
        <v>29528</v>
      </c>
      <c r="H11" s="32">
        <f t="shared" si="2"/>
        <v>-0.16673089948523434</v>
      </c>
      <c r="I11" s="33" t="s">
        <v>26</v>
      </c>
      <c r="J11" s="43">
        <f>B11+B8-J8</f>
        <v>17330.85</v>
      </c>
      <c r="K11" s="43">
        <f>C11+C8-K8</f>
        <v>20480.76185999999</v>
      </c>
      <c r="L11" s="44">
        <f t="shared" si="3"/>
        <v>-0.1537985687022677</v>
      </c>
      <c r="M11" s="43">
        <f>E11+E8-M8</f>
        <v>21983.71</v>
      </c>
      <c r="N11" s="45">
        <f t="shared" si="4"/>
        <v>107.33834097712618</v>
      </c>
      <c r="O11" s="46">
        <v>24605</v>
      </c>
      <c r="P11" s="44">
        <f t="shared" si="5"/>
        <v>-0.10653485064011381</v>
      </c>
    </row>
    <row r="12" spans="1:16" ht="49.5" customHeight="1">
      <c r="A12" s="33" t="s">
        <v>27</v>
      </c>
      <c r="B12" s="29">
        <v>652</v>
      </c>
      <c r="C12" s="29">
        <v>636</v>
      </c>
      <c r="D12" s="30">
        <f t="shared" si="1"/>
        <v>0.02515723270440251</v>
      </c>
      <c r="E12" s="29">
        <v>636</v>
      </c>
      <c r="F12" s="31">
        <f t="shared" si="0"/>
        <v>1</v>
      </c>
      <c r="G12" s="29">
        <v>395</v>
      </c>
      <c r="H12" s="32">
        <f t="shared" si="2"/>
        <v>0.6101265822784809</v>
      </c>
      <c r="I12" s="33" t="s">
        <v>27</v>
      </c>
      <c r="J12" s="43">
        <f>B9+B12-J9</f>
        <v>772</v>
      </c>
      <c r="K12" s="43">
        <f>C9+C12-K9</f>
        <v>693.5</v>
      </c>
      <c r="L12" s="44">
        <f t="shared" si="3"/>
        <v>0.11319394376351832</v>
      </c>
      <c r="M12" s="43">
        <f>E9+E12-M9</f>
        <v>652.3200000000002</v>
      </c>
      <c r="N12" s="45">
        <f t="shared" si="4"/>
        <v>94.06200432588322</v>
      </c>
      <c r="O12" s="46">
        <v>636</v>
      </c>
      <c r="P12" s="44">
        <f t="shared" si="5"/>
        <v>0.025660377358490916</v>
      </c>
    </row>
    <row r="13" spans="1:16" ht="33" customHeight="1">
      <c r="A13" s="34" t="s">
        <v>28</v>
      </c>
      <c r="B13" s="35">
        <f>B7+B10</f>
        <v>61285.75</v>
      </c>
      <c r="C13" s="35">
        <f>C7+C10</f>
        <v>57626.76185999999</v>
      </c>
      <c r="D13" s="36">
        <f t="shared" si="1"/>
        <v>0.06349459906994692</v>
      </c>
      <c r="E13" s="35">
        <f>E7+E10</f>
        <v>85061.63</v>
      </c>
      <c r="F13" s="37">
        <f t="shared" si="0"/>
        <v>1.4760786005406832</v>
      </c>
      <c r="G13" s="35">
        <f>G7+G10</f>
        <v>67579</v>
      </c>
      <c r="H13" s="37">
        <f t="shared" si="2"/>
        <v>0.25869915210346406</v>
      </c>
      <c r="I13" s="49" t="s">
        <v>29</v>
      </c>
      <c r="J13" s="35">
        <f>J7+J10</f>
        <v>61285.75</v>
      </c>
      <c r="K13" s="35">
        <f>K7+K10</f>
        <v>57626.76185999999</v>
      </c>
      <c r="L13" s="50">
        <f t="shared" si="3"/>
        <v>0.06349459906994692</v>
      </c>
      <c r="M13" s="35">
        <f>M7+M10</f>
        <v>85061.63</v>
      </c>
      <c r="N13" s="51">
        <f t="shared" si="4"/>
        <v>147.6078600540683</v>
      </c>
      <c r="O13" s="52">
        <f>O7+O10</f>
        <v>67579</v>
      </c>
      <c r="P13" s="50">
        <f t="shared" si="5"/>
        <v>0.25869915210346406</v>
      </c>
    </row>
    <row r="14" spans="1:255" s="4" customFormat="1" ht="14.25">
      <c r="A14" s="6"/>
      <c r="B14" s="7"/>
      <c r="C14" s="7"/>
      <c r="D14" s="7"/>
      <c r="E14" s="7"/>
      <c r="F14" s="8"/>
      <c r="G14" s="8"/>
      <c r="H14" s="8"/>
      <c r="I14" s="6"/>
      <c r="J14" s="9"/>
      <c r="K14" s="9"/>
      <c r="L14" s="9"/>
      <c r="M14" s="7"/>
      <c r="N14" s="8"/>
      <c r="O14" s="8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4" customFormat="1" ht="14.25">
      <c r="A15" s="6"/>
      <c r="B15" s="7"/>
      <c r="C15" s="7"/>
      <c r="D15" s="7"/>
      <c r="E15" s="7"/>
      <c r="F15" s="8"/>
      <c r="G15" s="8"/>
      <c r="H15" s="8"/>
      <c r="I15" s="6"/>
      <c r="J15" s="9"/>
      <c r="K15" s="9"/>
      <c r="L15" s="9"/>
      <c r="M15" s="7"/>
      <c r="N15" s="8"/>
      <c r="O15" s="8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4" customFormat="1" ht="14.25">
      <c r="A16" s="6"/>
      <c r="B16" s="7"/>
      <c r="C16" s="7"/>
      <c r="D16" s="7"/>
      <c r="E16" s="7"/>
      <c r="F16" s="8"/>
      <c r="G16" s="8"/>
      <c r="H16" s="8"/>
      <c r="I16" s="6"/>
      <c r="J16" s="9"/>
      <c r="K16" s="9"/>
      <c r="L16" s="9"/>
      <c r="M16" s="7"/>
      <c r="N16" s="8"/>
      <c r="O16" s="8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4" customFormat="1" ht="14.25">
      <c r="A17" s="6"/>
      <c r="B17" s="7"/>
      <c r="C17" s="7"/>
      <c r="D17" s="7"/>
      <c r="E17" s="7"/>
      <c r="F17" s="8"/>
      <c r="G17" s="8"/>
      <c r="H17" s="8"/>
      <c r="I17" s="6"/>
      <c r="J17" s="9"/>
      <c r="K17" s="9"/>
      <c r="L17" s="9"/>
      <c r="M17" s="7"/>
      <c r="N17" s="8"/>
      <c r="O17" s="8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4" customFormat="1" ht="14.25">
      <c r="A18" s="6"/>
      <c r="B18" s="7"/>
      <c r="C18" s="7"/>
      <c r="D18" s="7"/>
      <c r="E18" s="7"/>
      <c r="F18" s="8"/>
      <c r="G18" s="8"/>
      <c r="H18" s="8"/>
      <c r="I18" s="6"/>
      <c r="J18" s="9"/>
      <c r="K18" s="9"/>
      <c r="L18" s="9"/>
      <c r="M18" s="7"/>
      <c r="N18" s="8"/>
      <c r="O18" s="8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4" customFormat="1" ht="14.25">
      <c r="A19" s="6"/>
      <c r="B19" s="7"/>
      <c r="C19" s="7"/>
      <c r="D19" s="7"/>
      <c r="E19" s="7"/>
      <c r="F19" s="8"/>
      <c r="G19" s="8"/>
      <c r="H19" s="8"/>
      <c r="I19" s="6"/>
      <c r="J19" s="9"/>
      <c r="K19" s="9"/>
      <c r="L19" s="9"/>
      <c r="M19" s="7"/>
      <c r="N19" s="8"/>
      <c r="O19" s="8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4" customFormat="1" ht="14.25">
      <c r="A20" s="6"/>
      <c r="B20" s="7"/>
      <c r="C20" s="7"/>
      <c r="D20" s="7"/>
      <c r="E20" s="7"/>
      <c r="F20" s="8"/>
      <c r="G20" s="8"/>
      <c r="H20" s="8"/>
      <c r="I20" s="6"/>
      <c r="J20" s="9"/>
      <c r="K20" s="9"/>
      <c r="L20" s="9"/>
      <c r="M20" s="7"/>
      <c r="N20" s="8"/>
      <c r="O20" s="8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16" s="5" customFormat="1" ht="12">
      <c r="A21" s="6"/>
      <c r="B21" s="7"/>
      <c r="C21" s="7"/>
      <c r="D21" s="7"/>
      <c r="E21" s="7"/>
      <c r="F21" s="8"/>
      <c r="G21" s="8"/>
      <c r="H21" s="8"/>
      <c r="I21" s="6"/>
      <c r="J21" s="9"/>
      <c r="K21" s="9"/>
      <c r="L21" s="9"/>
      <c r="M21" s="7"/>
      <c r="N21" s="8"/>
      <c r="O21" s="8"/>
      <c r="P21" s="53"/>
    </row>
  </sheetData>
  <sheetProtection/>
  <mergeCells count="10">
    <mergeCell ref="A2:P2"/>
    <mergeCell ref="A3:B3"/>
    <mergeCell ref="A4:H4"/>
    <mergeCell ref="I4:P4"/>
    <mergeCell ref="B5:D5"/>
    <mergeCell ref="E5:H5"/>
    <mergeCell ref="J5:L5"/>
    <mergeCell ref="M5:P5"/>
    <mergeCell ref="A5:A6"/>
    <mergeCell ref="I5:I6"/>
  </mergeCells>
  <printOptions horizontalCentered="1"/>
  <pageMargins left="0.39305555555555555" right="0.39305555555555555" top="0.5152777777777777" bottom="0.33819444444444446" header="0.5118055555555555" footer="0.5118055555555555"/>
  <pageSetup firstPageNumber="24" useFirstPageNumber="1" horizontalDpi="600" verticalDpi="600" orientation="landscape" paperSize="9" scale="75"/>
  <headerFooter scaleWithDoc="0" alignWithMargins="0"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廖丹丹</cp:lastModifiedBy>
  <cp:lastPrinted>2019-01-05T08:01:45Z</cp:lastPrinted>
  <dcterms:created xsi:type="dcterms:W3CDTF">2015-01-12T03:27:41Z</dcterms:created>
  <dcterms:modified xsi:type="dcterms:W3CDTF">2022-06-29T01:03:30Z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14</vt:lpwstr>
  </property>
</Properties>
</file>