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599" activeTab="0"/>
  </bookViews>
  <sheets>
    <sheet name="附件四2020年区级实绩支出" sheetId="1" r:id="rId1"/>
  </sheets>
  <definedNames>
    <definedName name="_xlnm.Print_Area" localSheetId="0">'附件四2020年区级实绩支出'!$A$1:$F$37</definedName>
  </definedNames>
  <calcPr fullCalcOnLoad="1"/>
</workbook>
</file>

<file path=xl/sharedStrings.xml><?xml version="1.0" encoding="utf-8"?>
<sst xmlns="http://schemas.openxmlformats.org/spreadsheetml/2006/main" count="48" uniqueCount="48">
  <si>
    <t>附件4</t>
  </si>
  <si>
    <t>佛山市高明区2020年区本级财政支出执行情况表</t>
  </si>
  <si>
    <t>单位：万元</t>
  </si>
  <si>
    <t>支出预算科目</t>
  </si>
  <si>
    <t>年初预算</t>
  </si>
  <si>
    <t>本年实绩</t>
  </si>
  <si>
    <t>全区</t>
  </si>
  <si>
    <t>镇级</t>
  </si>
  <si>
    <t>完成年初预算(％)</t>
  </si>
  <si>
    <t xml:space="preserve"> 一、一般公共预算支出</t>
  </si>
  <si>
    <t>税收收入</t>
  </si>
  <si>
    <t>30000为一汽的支出</t>
  </si>
  <si>
    <t xml:space="preserve">    1、一般公共服务支出</t>
  </si>
  <si>
    <t>非税收入</t>
  </si>
  <si>
    <t xml:space="preserve">    2、国防支出</t>
  </si>
  <si>
    <t>税收上解</t>
  </si>
  <si>
    <t xml:space="preserve">    3、公共安全支出</t>
  </si>
  <si>
    <t>一般上解</t>
  </si>
  <si>
    <t xml:space="preserve">    4、教育支出</t>
  </si>
  <si>
    <t>基金上解</t>
  </si>
  <si>
    <t xml:space="preserve">      其中：教育费附加安排的支出</t>
  </si>
  <si>
    <t>转移性支出</t>
  </si>
  <si>
    <t xml:space="preserve">    5、科学技术支出</t>
  </si>
  <si>
    <t xml:space="preserve">    6、文化旅游体育与传媒支出</t>
  </si>
  <si>
    <t xml:space="preserve">    7、社会保障和就业支出</t>
  </si>
  <si>
    <t xml:space="preserve">    8、卫生健康支出</t>
  </si>
  <si>
    <t xml:space="preserve">    9、节能环保支出</t>
  </si>
  <si>
    <t xml:space="preserve">    10、城乡社区支出</t>
  </si>
  <si>
    <t xml:space="preserve">    11、农林水支出</t>
  </si>
  <si>
    <t xml:space="preserve">    12、交通运输支出</t>
  </si>
  <si>
    <t xml:space="preserve">    13、资源勘探信息等支出</t>
  </si>
  <si>
    <t xml:space="preserve">    14、商业服务业等支出</t>
  </si>
  <si>
    <t xml:space="preserve">    15、金融支出</t>
  </si>
  <si>
    <t xml:space="preserve">    16、自然资源海洋气象等支出</t>
  </si>
  <si>
    <t xml:space="preserve">    17、住房保障支出</t>
  </si>
  <si>
    <t xml:space="preserve">    18、粮油物资储备支出</t>
  </si>
  <si>
    <t xml:space="preserve">    19、灾害防治及应急管理支出</t>
  </si>
  <si>
    <t xml:space="preserve">    20、预备费</t>
  </si>
  <si>
    <t xml:space="preserve">    21、其他支出</t>
  </si>
  <si>
    <t xml:space="preserve">    22、债务付息支出</t>
  </si>
  <si>
    <t xml:space="preserve">    23、债务发行费用支出</t>
  </si>
  <si>
    <t>二、政府性基金预算支出</t>
  </si>
  <si>
    <t>三、转移性支出</t>
  </si>
  <si>
    <t>四、地方政府债务还本支出</t>
  </si>
  <si>
    <t>五、调出资金（基金预算资金）</t>
  </si>
  <si>
    <t>六、预算稳定调节基金</t>
  </si>
  <si>
    <t>七、年终结转结余</t>
  </si>
  <si>
    <t>合    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</si>
</sst>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_ * #,##0_ ;_ * \-#,##0_ ;_ * &quot;-&quot;??_ ;_ @_ "/>
  </numFmts>
  <fonts count="29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3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2" fillId="0" borderId="3" applyNumberFormat="0" applyFill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0" fontId="19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24" fillId="8" borderId="6" applyNumberFormat="0" applyAlignment="0" applyProtection="0"/>
    <xf numFmtId="0" fontId="15" fillId="9" borderId="0" applyNumberFormat="0" applyBorder="0" applyAlignment="0" applyProtection="0"/>
    <xf numFmtId="0" fontId="19" fillId="10" borderId="0" applyNumberFormat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17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1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9" fillId="16" borderId="0" applyNumberFormat="0" applyBorder="0" applyAlignment="0" applyProtection="0"/>
    <xf numFmtId="0" fontId="15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5" fillId="4" borderId="0" applyNumberFormat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19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76" fontId="2" fillId="0" borderId="10" xfId="0" applyNumberFormat="1" applyFont="1" applyFill="1" applyBorder="1" applyAlignment="1">
      <alignment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176" fontId="2" fillId="0" borderId="11" xfId="0" applyNumberFormat="1" applyFont="1" applyFill="1" applyBorder="1" applyAlignment="1">
      <alignment horizontal="left" vertical="center"/>
    </xf>
    <xf numFmtId="176" fontId="2" fillId="0" borderId="11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2" fillId="0" borderId="10" xfId="0" applyNumberFormat="1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176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176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176" fontId="8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right" vertical="center" wrapText="1"/>
    </xf>
    <xf numFmtId="177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/>
    </xf>
    <xf numFmtId="178" fontId="9" fillId="0" borderId="0" xfId="22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37"/>
  <sheetViews>
    <sheetView showZeros="0" tabSelected="1" view="pageBreakPreview" zoomScaleSheetLayoutView="100" workbookViewId="0" topLeftCell="A22">
      <selection activeCell="E32" sqref="E32"/>
    </sheetView>
  </sheetViews>
  <sheetFormatPr defaultColWidth="9.00390625" defaultRowHeight="15" customHeight="1"/>
  <cols>
    <col min="1" max="1" width="35.375" style="5" customWidth="1"/>
    <col min="2" max="2" width="15.125" style="5" customWidth="1"/>
    <col min="3" max="3" width="15.625" style="5" customWidth="1"/>
    <col min="4" max="5" width="13.125" style="5" customWidth="1"/>
    <col min="6" max="6" width="11.375" style="5" customWidth="1"/>
    <col min="7" max="9" width="9.00390625" style="6" customWidth="1"/>
    <col min="10" max="13" width="9.00390625" style="6" hidden="1" customWidth="1"/>
    <col min="14" max="236" width="9.00390625" style="6" customWidth="1"/>
    <col min="237" max="16384" width="9.00390625" style="6" customWidth="1"/>
  </cols>
  <sheetData>
    <row r="1" ht="33" customHeight="1">
      <c r="A1" s="7" t="s">
        <v>0</v>
      </c>
    </row>
    <row r="2" spans="1:6" ht="24.75" customHeight="1">
      <c r="A2" s="8" t="s">
        <v>1</v>
      </c>
      <c r="B2" s="8"/>
      <c r="C2" s="8"/>
      <c r="D2" s="9"/>
      <c r="E2" s="8"/>
      <c r="F2" s="8"/>
    </row>
    <row r="3" spans="1:6" s="1" customFormat="1" ht="18.75" customHeight="1">
      <c r="A3" s="2"/>
      <c r="B3" s="2"/>
      <c r="C3" s="2"/>
      <c r="D3" s="2"/>
      <c r="E3" s="2"/>
      <c r="F3" s="10" t="s">
        <v>2</v>
      </c>
    </row>
    <row r="4" spans="1:6" s="2" customFormat="1" ht="24.75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2" t="s">
        <v>8</v>
      </c>
    </row>
    <row r="5" spans="1:6" s="2" customFormat="1" ht="0.75" customHeight="1">
      <c r="A5" s="13"/>
      <c r="B5" s="13"/>
      <c r="C5" s="13"/>
      <c r="D5" s="13"/>
      <c r="E5" s="13"/>
      <c r="F5" s="14"/>
    </row>
    <row r="6" spans="1:236" s="3" customFormat="1" ht="24.75" customHeight="1">
      <c r="A6" s="15" t="s">
        <v>9</v>
      </c>
      <c r="B6" s="16">
        <f>SUM(B7:B10,B12:B30)</f>
        <v>298903</v>
      </c>
      <c r="C6" s="16">
        <f>D6-E6</f>
        <v>316476</v>
      </c>
      <c r="D6" s="16">
        <f>SUM(D7:D10,D12:D30)</f>
        <v>500020</v>
      </c>
      <c r="E6" s="16">
        <f>SUM(E7:E10,E12:E30)</f>
        <v>183544</v>
      </c>
      <c r="F6" s="17">
        <f>C6/B6*100</f>
        <v>105.87916481266497</v>
      </c>
      <c r="G6" s="18"/>
      <c r="H6" s="18"/>
      <c r="I6" s="18"/>
      <c r="J6" s="18" t="s">
        <v>10</v>
      </c>
      <c r="K6" s="18">
        <f>(E6+4471-30000-K7)/0.75</f>
        <v>147550.66666666666</v>
      </c>
      <c r="L6" s="18"/>
      <c r="M6" s="18" t="s">
        <v>11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</row>
    <row r="7" spans="1:236" s="3" customFormat="1" ht="24.75" customHeight="1">
      <c r="A7" s="19" t="s">
        <v>12</v>
      </c>
      <c r="B7" s="20">
        <v>41755</v>
      </c>
      <c r="C7" s="16">
        <f aca="true" t="shared" si="0" ref="C7:C36">D7-E7</f>
        <v>36338</v>
      </c>
      <c r="D7" s="20">
        <v>91099</v>
      </c>
      <c r="E7" s="16">
        <v>54761</v>
      </c>
      <c r="F7" s="17">
        <f aca="true" t="shared" si="1" ref="F7:F20">C7/B7*100</f>
        <v>87.0267033888157</v>
      </c>
      <c r="G7" s="18"/>
      <c r="H7" s="18"/>
      <c r="I7" s="18"/>
      <c r="J7" s="18" t="s">
        <v>13</v>
      </c>
      <c r="K7" s="18">
        <v>47352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</row>
    <row r="8" spans="1:236" s="3" customFormat="1" ht="24.75" customHeight="1">
      <c r="A8" s="19" t="s">
        <v>14</v>
      </c>
      <c r="B8" s="20">
        <v>47</v>
      </c>
      <c r="C8" s="16">
        <f t="shared" si="0"/>
        <v>46</v>
      </c>
      <c r="D8" s="20">
        <v>46</v>
      </c>
      <c r="E8" s="16"/>
      <c r="F8" s="17">
        <f t="shared" si="1"/>
        <v>97.87234042553192</v>
      </c>
      <c r="G8" s="18"/>
      <c r="H8" s="18"/>
      <c r="I8" s="18"/>
      <c r="J8" s="18" t="s">
        <v>15</v>
      </c>
      <c r="K8" s="18">
        <f>K6*0.25</f>
        <v>36887.666666666664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</row>
    <row r="9" spans="1:236" s="3" customFormat="1" ht="24.75" customHeight="1">
      <c r="A9" s="19" t="s">
        <v>16</v>
      </c>
      <c r="B9" s="20">
        <v>38602</v>
      </c>
      <c r="C9" s="16">
        <f t="shared" si="0"/>
        <v>39218</v>
      </c>
      <c r="D9" s="20">
        <v>39890</v>
      </c>
      <c r="E9" s="16">
        <v>672</v>
      </c>
      <c r="F9" s="17">
        <f t="shared" si="1"/>
        <v>101.59577223978032</v>
      </c>
      <c r="G9" s="18"/>
      <c r="H9" s="18"/>
      <c r="I9" s="18"/>
      <c r="J9" s="33" t="s">
        <v>17</v>
      </c>
      <c r="K9" s="34">
        <v>4471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</row>
    <row r="10" spans="1:236" s="3" customFormat="1" ht="24.75" customHeight="1">
      <c r="A10" s="19" t="s">
        <v>18</v>
      </c>
      <c r="B10" s="20">
        <v>39488</v>
      </c>
      <c r="C10" s="16">
        <f t="shared" si="0"/>
        <v>26775</v>
      </c>
      <c r="D10" s="20">
        <v>89865</v>
      </c>
      <c r="E10" s="16">
        <v>63090</v>
      </c>
      <c r="F10" s="17">
        <f t="shared" si="1"/>
        <v>67.8054092382496</v>
      </c>
      <c r="G10" s="18"/>
      <c r="H10" s="18"/>
      <c r="I10" s="18"/>
      <c r="J10" s="33" t="s">
        <v>19</v>
      </c>
      <c r="K10" s="34">
        <v>56862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</row>
    <row r="11" spans="1:236" s="3" customFormat="1" ht="24.75" customHeight="1">
      <c r="A11" s="21" t="s">
        <v>20</v>
      </c>
      <c r="B11" s="20">
        <v>12662</v>
      </c>
      <c r="C11" s="16">
        <f t="shared" si="0"/>
        <v>8107</v>
      </c>
      <c r="D11" s="20">
        <v>10600</v>
      </c>
      <c r="E11" s="16">
        <v>2493</v>
      </c>
      <c r="F11" s="17">
        <f t="shared" si="1"/>
        <v>64.02622018638445</v>
      </c>
      <c r="G11" s="18"/>
      <c r="H11" s="18"/>
      <c r="J11" s="18" t="s">
        <v>21</v>
      </c>
      <c r="K11" s="18">
        <f>K8+K9+K10</f>
        <v>98220.66666666666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</row>
    <row r="12" spans="1:236" s="3" customFormat="1" ht="24.75" customHeight="1">
      <c r="A12" s="19" t="s">
        <v>22</v>
      </c>
      <c r="B12" s="20">
        <v>3339</v>
      </c>
      <c r="C12" s="16">
        <f t="shared" si="0"/>
        <v>17539</v>
      </c>
      <c r="D12" s="20">
        <v>47539</v>
      </c>
      <c r="E12" s="16">
        <v>30000</v>
      </c>
      <c r="F12" s="17">
        <f t="shared" si="1"/>
        <v>525.277029050614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</row>
    <row r="13" spans="1:236" s="3" customFormat="1" ht="24.75" customHeight="1">
      <c r="A13" s="19" t="s">
        <v>23</v>
      </c>
      <c r="B13" s="20">
        <v>2736</v>
      </c>
      <c r="C13" s="16">
        <f t="shared" si="0"/>
        <v>2961</v>
      </c>
      <c r="D13" s="20">
        <v>2961</v>
      </c>
      <c r="E13" s="16"/>
      <c r="F13" s="17">
        <f t="shared" si="1"/>
        <v>108.2236842105263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</row>
    <row r="14" spans="1:236" s="3" customFormat="1" ht="24.75" customHeight="1">
      <c r="A14" s="19" t="s">
        <v>24</v>
      </c>
      <c r="B14" s="20">
        <v>45822</v>
      </c>
      <c r="C14" s="16">
        <f t="shared" si="0"/>
        <v>48983</v>
      </c>
      <c r="D14" s="20">
        <v>48983</v>
      </c>
      <c r="E14" s="16"/>
      <c r="F14" s="17">
        <f t="shared" si="1"/>
        <v>106.89843306708569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</row>
    <row r="15" spans="1:236" s="3" customFormat="1" ht="24.75" customHeight="1">
      <c r="A15" s="19" t="s">
        <v>25</v>
      </c>
      <c r="B15" s="20">
        <v>29261</v>
      </c>
      <c r="C15" s="16">
        <f t="shared" si="0"/>
        <v>37269</v>
      </c>
      <c r="D15" s="20">
        <v>53320</v>
      </c>
      <c r="E15" s="16">
        <v>16051</v>
      </c>
      <c r="F15" s="17">
        <f t="shared" si="1"/>
        <v>127.36748573186152</v>
      </c>
      <c r="G15" s="18"/>
      <c r="H15" s="18"/>
      <c r="I15" s="18"/>
      <c r="J15" s="18"/>
      <c r="K15" s="18">
        <v>233884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</row>
    <row r="16" spans="1:236" s="3" customFormat="1" ht="24.75" customHeight="1">
      <c r="A16" s="19" t="s">
        <v>26</v>
      </c>
      <c r="B16" s="20">
        <v>3008</v>
      </c>
      <c r="C16" s="16">
        <f t="shared" si="0"/>
        <v>6381</v>
      </c>
      <c r="D16" s="20">
        <v>6432</v>
      </c>
      <c r="E16" s="16">
        <v>51</v>
      </c>
      <c r="F16" s="17">
        <f t="shared" si="1"/>
        <v>212.13430851063828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</row>
    <row r="17" spans="1:236" s="3" customFormat="1" ht="24.75" customHeight="1">
      <c r="A17" s="22" t="s">
        <v>27</v>
      </c>
      <c r="B17" s="20">
        <v>10308</v>
      </c>
      <c r="C17" s="16">
        <f t="shared" si="0"/>
        <v>12390</v>
      </c>
      <c r="D17" s="20">
        <v>30911</v>
      </c>
      <c r="E17" s="16">
        <v>18521</v>
      </c>
      <c r="F17" s="17">
        <f t="shared" si="1"/>
        <v>120.19790454016297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</row>
    <row r="18" spans="1:236" s="3" customFormat="1" ht="24.75" customHeight="1">
      <c r="A18" s="22" t="s">
        <v>28</v>
      </c>
      <c r="B18" s="20">
        <v>6129</v>
      </c>
      <c r="C18" s="16">
        <f t="shared" si="0"/>
        <v>32282</v>
      </c>
      <c r="D18" s="20">
        <v>32427</v>
      </c>
      <c r="E18" s="16">
        <v>145</v>
      </c>
      <c r="F18" s="17">
        <f t="shared" si="1"/>
        <v>526.7090879425681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</row>
    <row r="19" spans="1:236" s="3" customFormat="1" ht="24.75" customHeight="1">
      <c r="A19" s="22" t="s">
        <v>29</v>
      </c>
      <c r="B19" s="20">
        <v>6140</v>
      </c>
      <c r="C19" s="16">
        <f t="shared" si="0"/>
        <v>13026</v>
      </c>
      <c r="D19" s="20">
        <v>13026</v>
      </c>
      <c r="E19" s="16"/>
      <c r="F19" s="17">
        <f t="shared" si="1"/>
        <v>212.14983713355048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</row>
    <row r="20" spans="1:236" s="3" customFormat="1" ht="24.75" customHeight="1">
      <c r="A20" s="23" t="s">
        <v>30</v>
      </c>
      <c r="B20" s="20">
        <v>-19</v>
      </c>
      <c r="C20" s="16">
        <f t="shared" si="0"/>
        <v>1709</v>
      </c>
      <c r="D20" s="20">
        <v>1709</v>
      </c>
      <c r="E20" s="16"/>
      <c r="F20" s="17">
        <f t="shared" si="1"/>
        <v>-8994.736842105263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</row>
    <row r="21" spans="1:236" s="3" customFormat="1" ht="24.75" customHeight="1">
      <c r="A21" s="23" t="s">
        <v>31</v>
      </c>
      <c r="B21" s="20">
        <v>0</v>
      </c>
      <c r="C21" s="16">
        <f t="shared" si="0"/>
        <v>1657</v>
      </c>
      <c r="D21" s="20">
        <v>1657</v>
      </c>
      <c r="E21" s="16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</row>
    <row r="22" spans="1:236" s="3" customFormat="1" ht="24.75" customHeight="1">
      <c r="A22" s="23" t="s">
        <v>32</v>
      </c>
      <c r="B22" s="20">
        <v>0</v>
      </c>
      <c r="C22" s="16">
        <f t="shared" si="0"/>
        <v>149</v>
      </c>
      <c r="D22" s="20">
        <v>149</v>
      </c>
      <c r="E22" s="16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</row>
    <row r="23" spans="1:236" s="3" customFormat="1" ht="24.75" customHeight="1">
      <c r="A23" s="22" t="s">
        <v>33</v>
      </c>
      <c r="B23" s="20">
        <v>6646</v>
      </c>
      <c r="C23" s="16">
        <f t="shared" si="0"/>
        <v>7627</v>
      </c>
      <c r="D23" s="24">
        <v>7656</v>
      </c>
      <c r="E23" s="16">
        <v>29</v>
      </c>
      <c r="F23" s="17">
        <f aca="true" t="shared" si="2" ref="F23:F33">C23/B23*100</f>
        <v>114.76075835088776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</row>
    <row r="24" spans="1:236" s="3" customFormat="1" ht="24.75" customHeight="1">
      <c r="A24" s="23" t="s">
        <v>34</v>
      </c>
      <c r="B24" s="20">
        <v>18424</v>
      </c>
      <c r="C24" s="16">
        <f t="shared" si="0"/>
        <v>19625</v>
      </c>
      <c r="D24" s="20">
        <v>19625</v>
      </c>
      <c r="E24" s="16"/>
      <c r="F24" s="17">
        <f t="shared" si="2"/>
        <v>106.51867129830657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</row>
    <row r="25" spans="1:236" s="3" customFormat="1" ht="24.75" customHeight="1">
      <c r="A25" s="22" t="s">
        <v>35</v>
      </c>
      <c r="B25" s="20">
        <v>2094</v>
      </c>
      <c r="C25" s="16">
        <f t="shared" si="0"/>
        <v>1944</v>
      </c>
      <c r="D25" s="24">
        <v>1944</v>
      </c>
      <c r="E25" s="16"/>
      <c r="F25" s="17">
        <f t="shared" si="2"/>
        <v>92.83667621776505</v>
      </c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</row>
    <row r="26" spans="1:236" s="3" customFormat="1" ht="24.75" customHeight="1">
      <c r="A26" s="22" t="s">
        <v>36</v>
      </c>
      <c r="B26" s="20">
        <v>1981</v>
      </c>
      <c r="C26" s="16">
        <f t="shared" si="0"/>
        <v>1830</v>
      </c>
      <c r="D26" s="24">
        <v>1946</v>
      </c>
      <c r="E26" s="16">
        <v>116</v>
      </c>
      <c r="F26" s="17">
        <f t="shared" si="2"/>
        <v>92.37758707723373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</row>
    <row r="27" spans="1:236" s="3" customFormat="1" ht="24.75" customHeight="1">
      <c r="A27" s="23" t="s">
        <v>37</v>
      </c>
      <c r="B27" s="20">
        <v>5000</v>
      </c>
      <c r="C27" s="16">
        <f t="shared" si="0"/>
        <v>0</v>
      </c>
      <c r="D27" s="20"/>
      <c r="E27" s="16"/>
      <c r="F27" s="17">
        <f t="shared" si="2"/>
        <v>0</v>
      </c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</row>
    <row r="28" spans="1:236" s="3" customFormat="1" ht="24.75" customHeight="1">
      <c r="A28" s="23" t="s">
        <v>38</v>
      </c>
      <c r="B28" s="20">
        <v>30000</v>
      </c>
      <c r="C28" s="16">
        <f t="shared" si="0"/>
        <v>66</v>
      </c>
      <c r="D28" s="20">
        <v>174</v>
      </c>
      <c r="E28" s="16">
        <v>108</v>
      </c>
      <c r="F28" s="17">
        <f t="shared" si="2"/>
        <v>0.22</v>
      </c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</row>
    <row r="29" spans="1:236" s="3" customFormat="1" ht="24.75" customHeight="1">
      <c r="A29" s="22" t="s">
        <v>39</v>
      </c>
      <c r="B29" s="20">
        <v>8078</v>
      </c>
      <c r="C29" s="16">
        <f t="shared" si="0"/>
        <v>8597</v>
      </c>
      <c r="D29" s="20">
        <v>8597</v>
      </c>
      <c r="E29" s="16"/>
      <c r="F29" s="17">
        <f t="shared" si="2"/>
        <v>106.42485763802922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</row>
    <row r="30" spans="1:236" s="3" customFormat="1" ht="24.75" customHeight="1">
      <c r="A30" s="22" t="s">
        <v>40</v>
      </c>
      <c r="B30" s="20">
        <v>64</v>
      </c>
      <c r="C30" s="16">
        <f t="shared" si="0"/>
        <v>64</v>
      </c>
      <c r="D30" s="25">
        <v>64</v>
      </c>
      <c r="E30" s="16"/>
      <c r="F30" s="17">
        <f t="shared" si="2"/>
        <v>100</v>
      </c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</row>
    <row r="31" spans="1:236" s="3" customFormat="1" ht="24.75" customHeight="1">
      <c r="A31" s="22" t="s">
        <v>41</v>
      </c>
      <c r="B31" s="20">
        <v>348446</v>
      </c>
      <c r="C31" s="16">
        <f t="shared" si="0"/>
        <v>282659</v>
      </c>
      <c r="D31" s="26">
        <v>490276</v>
      </c>
      <c r="E31" s="16">
        <v>207617</v>
      </c>
      <c r="F31" s="17">
        <f t="shared" si="2"/>
        <v>81.11988658213897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</row>
    <row r="32" spans="1:236" s="4" customFormat="1" ht="24.75" customHeight="1">
      <c r="A32" s="22" t="s">
        <v>42</v>
      </c>
      <c r="B32" s="20">
        <v>193558</v>
      </c>
      <c r="C32" s="16">
        <f t="shared" si="0"/>
        <v>119768</v>
      </c>
      <c r="D32" s="26">
        <v>217988</v>
      </c>
      <c r="E32" s="16">
        <v>98220</v>
      </c>
      <c r="F32" s="17">
        <f t="shared" si="2"/>
        <v>61.87706010601474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</row>
    <row r="33" spans="1:236" s="4" customFormat="1" ht="24.75" customHeight="1">
      <c r="A33" s="22" t="s">
        <v>43</v>
      </c>
      <c r="B33" s="20">
        <v>64564</v>
      </c>
      <c r="C33" s="16">
        <f t="shared" si="0"/>
        <v>64916</v>
      </c>
      <c r="D33" s="27">
        <v>64916</v>
      </c>
      <c r="E33" s="16"/>
      <c r="F33" s="17">
        <f t="shared" si="2"/>
        <v>100.54519546496499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</row>
    <row r="34" spans="1:236" s="4" customFormat="1" ht="23.25" customHeight="1">
      <c r="A34" s="22" t="s">
        <v>44</v>
      </c>
      <c r="B34" s="20"/>
      <c r="C34" s="16">
        <f t="shared" si="0"/>
        <v>20091</v>
      </c>
      <c r="D34" s="26">
        <v>20091</v>
      </c>
      <c r="E34" s="16"/>
      <c r="F34" s="17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</row>
    <row r="35" spans="1:236" s="4" customFormat="1" ht="23.25" customHeight="1">
      <c r="A35" s="28" t="s">
        <v>45</v>
      </c>
      <c r="B35" s="20">
        <v>7003</v>
      </c>
      <c r="C35" s="16">
        <f t="shared" si="0"/>
        <v>17274</v>
      </c>
      <c r="D35" s="29">
        <v>17274</v>
      </c>
      <c r="E35" s="16"/>
      <c r="F35" s="17">
        <f>C35/B35*100</f>
        <v>246.6657146937027</v>
      </c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</row>
    <row r="36" spans="1:6" ht="20.25" customHeight="1">
      <c r="A36" s="28" t="s">
        <v>46</v>
      </c>
      <c r="B36" s="20">
        <v>23815</v>
      </c>
      <c r="C36" s="16">
        <f t="shared" si="0"/>
        <v>57844</v>
      </c>
      <c r="D36" s="29">
        <v>57844</v>
      </c>
      <c r="E36" s="16"/>
      <c r="F36" s="17">
        <f>C36/B36*100</f>
        <v>242.88893554482468</v>
      </c>
    </row>
    <row r="37" spans="1:6" ht="21" customHeight="1">
      <c r="A37" s="30" t="s">
        <v>47</v>
      </c>
      <c r="B37" s="31">
        <f>B36+B35+B34+B33+B32+B31+B6</f>
        <v>936289</v>
      </c>
      <c r="C37" s="31">
        <f>C36+C35+C34+C33+C32+C31+C6</f>
        <v>879028</v>
      </c>
      <c r="D37" s="31">
        <f>D36+D35+D34+D33+D32+D31+D6</f>
        <v>1368409</v>
      </c>
      <c r="E37" s="31">
        <f>E36+E35+E34+E33+E32+E31+E6</f>
        <v>489381</v>
      </c>
      <c r="F37" s="32">
        <f>C37/B37*100</f>
        <v>93.8842600949066</v>
      </c>
    </row>
  </sheetData>
  <sheetProtection/>
  <mergeCells count="7">
    <mergeCell ref="A2:F2"/>
    <mergeCell ref="A4:A5"/>
    <mergeCell ref="B4:B5"/>
    <mergeCell ref="C4:C5"/>
    <mergeCell ref="D4:D5"/>
    <mergeCell ref="E4:E5"/>
    <mergeCell ref="F4:F5"/>
  </mergeCells>
  <printOptions horizontalCentered="1" verticalCentered="1"/>
  <pageMargins left="0.51" right="0.43" top="0.31" bottom="0.67" header="0.51" footer="0.35"/>
  <pageSetup firstPageNumber="14" useFirstPageNumber="1" fitToHeight="1" fitToWidth="1" horizontalDpi="600" verticalDpi="600" orientation="portrait" paperSize="9" scale="84"/>
  <headerFooter scaleWithDoc="0" alignWithMargins="0">
    <oddFooter>&amp;C&amp;"仿宋_GB2312"&amp;14—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廖丹丹</cp:lastModifiedBy>
  <cp:lastPrinted>2020-01-17T00:51:08Z</cp:lastPrinted>
  <dcterms:created xsi:type="dcterms:W3CDTF">1996-12-17T01:32:42Z</dcterms:created>
  <dcterms:modified xsi:type="dcterms:W3CDTF">2021-06-29T04:55:14Z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