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表2政府性基金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a">'[7]#REF!'!$B$6:$C$1350</definedName>
    <definedName name="DATABASE" hidden="1">'[1]#REF!'!$B$6:$C$1350</definedName>
    <definedName name="dsds">'[2]#REF!'!$AL$4:$AM$14</definedName>
    <definedName name="办公经费">'[3]标准'!$B$4:$C$14</definedName>
    <definedName name="车改办公经费">'[1]#REF!'!$B$4:$C$14</definedName>
    <definedName name="车改办公经费标准">'[1]#REF!'!$AL$4:$AM$14</definedName>
    <definedName name="答得到">'[1]#REF!'!$B$4:$C$14</definedName>
    <definedName name="地区名称">'[4]1'!$N$2:$N$37</definedName>
    <definedName name="非车改办公经费">'[1]#REF!'!$B$4:$C$14</definedName>
    <definedName name="福利费">'[3]标准'!$J$4:$K$14</definedName>
    <definedName name="工会经费">'[3]标准'!$F$4:$G$14</definedName>
    <definedName name="公费医疗">'[3]标准'!$B$21:$C$25</definedName>
    <definedName name="公积金">'[3]标准'!$AD$4:$AE$14</definedName>
    <definedName name="合计11">'[5]11'!#REF!</definedName>
    <definedName name="和">'[6]11'!#REF!</definedName>
    <definedName name="计生奖">'[3]标准'!$Z$4:$AA$14</definedName>
    <definedName name="教师岗位">'[3]标准'!$C$32</definedName>
    <definedName name="教师工资">'[1]#REF!'!$C$31</definedName>
    <definedName name="教师考核">'[3]标准'!$C$33</definedName>
    <definedName name="教师三个月">'[3]标准'!$C$35</definedName>
    <definedName name="教师社保">'[3]标准'!$C$36</definedName>
    <definedName name="教师特殊">'[3]标准'!$C$34</definedName>
    <definedName name="人">'[1]#REF!'!$H$5</definedName>
    <definedName name="三为">'[3]标准'!$AH$4:$AI$14</definedName>
    <definedName name="四大节日">'[3]标准'!$V$4:$W$14</definedName>
    <definedName name="调资">'[3]标准'!$R$4:$S$14</definedName>
    <definedName name="土地">'[8]#REF!'!$B$6:$C$1350</definedName>
    <definedName name="预留补贴">'[3]标准'!$N$4:$O$14</definedName>
    <definedName name="中专岗位">'[3]标准'!$G$32</definedName>
    <definedName name="中专工资">'[1]#REF!'!$G$31</definedName>
    <definedName name="中专考核">'[3]标准'!$G$33</definedName>
    <definedName name="中专三个月">'[3]标准'!$G$35</definedName>
    <definedName name="中专社保">'[3]标准'!$G$36</definedName>
    <definedName name="中专特殊">'[3]标准'!$G$34</definedName>
  </definedNames>
  <calcPr fullCalcOnLoad="1"/>
</workbook>
</file>

<file path=xl/sharedStrings.xml><?xml version="1.0" encoding="utf-8"?>
<sst xmlns="http://schemas.openxmlformats.org/spreadsheetml/2006/main" count="43" uniqueCount="39">
  <si>
    <t>附件2</t>
  </si>
  <si>
    <t>佛山市高明区2021年政府性基金预算收支调整情况表</t>
  </si>
  <si>
    <t>单位：万元</t>
  </si>
  <si>
    <t>收入</t>
  </si>
  <si>
    <t>支出</t>
  </si>
  <si>
    <t>项目</t>
  </si>
  <si>
    <t>年初预算数</t>
  </si>
  <si>
    <t>调整数</t>
  </si>
  <si>
    <t>调整后预算数</t>
  </si>
  <si>
    <t>项 目</t>
  </si>
  <si>
    <t xml:space="preserve"> 一、政府性基金预算收入</t>
  </si>
  <si>
    <t>一、政府性基金预算支出</t>
  </si>
  <si>
    <t xml:space="preserve">     国有土地收益基金收入</t>
  </si>
  <si>
    <t xml:space="preserve">   国有土地收益基金安排的支出</t>
  </si>
  <si>
    <t xml:space="preserve">    农业土地开发资金收入</t>
  </si>
  <si>
    <t xml:space="preserve">   农业土地开发资金安排的支出</t>
  </si>
  <si>
    <t xml:space="preserve">    国有土地使用权出让收入</t>
  </si>
  <si>
    <t xml:space="preserve">   国有土地使用权出让收入安排的支出</t>
  </si>
  <si>
    <t xml:space="preserve">    彩票公益金收入</t>
  </si>
  <si>
    <t xml:space="preserve">   彩票公益金安排的支出</t>
  </si>
  <si>
    <t xml:space="preserve">    城市基础设施配套费收入</t>
  </si>
  <si>
    <t xml:space="preserve">  城市基础设施配套费安排的支出</t>
  </si>
  <si>
    <t xml:space="preserve">    污水处理费收入</t>
  </si>
  <si>
    <t xml:space="preserve">  污水处理费收入安排的支出</t>
  </si>
  <si>
    <t xml:space="preserve">    其他政府性基金收入</t>
  </si>
  <si>
    <t xml:space="preserve">  其他支出</t>
  </si>
  <si>
    <t xml:space="preserve">  地方政府专项债务付息支出</t>
  </si>
  <si>
    <t>二、转移性收入</t>
  </si>
  <si>
    <t xml:space="preserve">  地方政府专项债务发行费用支出</t>
  </si>
  <si>
    <t xml:space="preserve"> （一）上级补助收入</t>
  </si>
  <si>
    <t xml:space="preserve">  国有土地使用权出让收入对应专项债务收入安排的支出</t>
  </si>
  <si>
    <t xml:space="preserve">  (二)债务转贷收入</t>
  </si>
  <si>
    <t xml:space="preserve">  其他地方自行试点项目收益专项债券收入安排的支出</t>
  </si>
  <si>
    <t>二、转移性支出</t>
  </si>
  <si>
    <t xml:space="preserve"> （一）政府性基金上解支出</t>
  </si>
  <si>
    <t xml:space="preserve"> （二）地方政府专项债务还本支出</t>
  </si>
  <si>
    <t>三、上年结转结余</t>
  </si>
  <si>
    <t>三、年终结余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</si>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</sst>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9"/>
      <name val="SimSun"/>
      <family val="0"/>
    </font>
    <font>
      <sz val="22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4" fillId="5" borderId="0" applyProtection="0">
      <alignment vertical="center"/>
    </xf>
    <xf numFmtId="43" fontId="0" fillId="0" borderId="0" applyProtection="0">
      <alignment vertical="center"/>
    </xf>
    <xf numFmtId="0" fontId="15" fillId="4" borderId="0" applyProtection="0">
      <alignment vertical="center"/>
    </xf>
    <xf numFmtId="0" fontId="20" fillId="0" borderId="0" applyProtection="0">
      <alignment vertical="center"/>
    </xf>
    <xf numFmtId="9" fontId="0" fillId="0" borderId="0" applyProtection="0">
      <alignment vertical="center"/>
    </xf>
    <xf numFmtId="0" fontId="22" fillId="0" borderId="0" applyProtection="0">
      <alignment vertical="center"/>
    </xf>
    <xf numFmtId="0" fontId="0" fillId="6" borderId="2" applyProtection="0">
      <alignment vertical="center"/>
    </xf>
    <xf numFmtId="0" fontId="15" fillId="5" borderId="0" applyProtection="0">
      <alignment vertical="center"/>
    </xf>
    <xf numFmtId="0" fontId="13" fillId="0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21" fillId="0" borderId="0" applyProtection="0">
      <alignment vertical="center"/>
    </xf>
    <xf numFmtId="0" fontId="19" fillId="0" borderId="3" applyProtection="0">
      <alignment vertical="center"/>
    </xf>
    <xf numFmtId="0" fontId="24" fillId="0" borderId="3" applyProtection="0">
      <alignment vertical="center"/>
    </xf>
    <xf numFmtId="0" fontId="15" fillId="7" borderId="0" applyProtection="0">
      <alignment vertical="center"/>
    </xf>
    <xf numFmtId="0" fontId="13" fillId="0" borderId="4" applyProtection="0">
      <alignment vertical="center"/>
    </xf>
    <xf numFmtId="0" fontId="15" fillId="3" borderId="0" applyProtection="0">
      <alignment vertical="center"/>
    </xf>
    <xf numFmtId="0" fontId="25" fillId="2" borderId="5" applyProtection="0">
      <alignment vertical="center"/>
    </xf>
    <xf numFmtId="0" fontId="26" fillId="2" borderId="1" applyProtection="0">
      <alignment vertical="center"/>
    </xf>
    <xf numFmtId="0" fontId="27" fillId="8" borderId="6" applyProtection="0">
      <alignment vertical="center"/>
    </xf>
    <xf numFmtId="0" fontId="0" fillId="9" borderId="0" applyProtection="0">
      <alignment vertical="center"/>
    </xf>
    <xf numFmtId="0" fontId="15" fillId="10" borderId="0" applyProtection="0">
      <alignment vertical="center"/>
    </xf>
    <xf numFmtId="0" fontId="18" fillId="0" borderId="7" applyProtection="0">
      <alignment vertical="center"/>
    </xf>
    <xf numFmtId="0" fontId="23" fillId="0" borderId="8" applyProtection="0">
      <alignment vertical="center"/>
    </xf>
    <xf numFmtId="0" fontId="17" fillId="9" borderId="0" applyProtection="0">
      <alignment vertical="center"/>
    </xf>
    <xf numFmtId="0" fontId="14" fillId="11" borderId="0" applyProtection="0">
      <alignment vertical="center"/>
    </xf>
    <xf numFmtId="0" fontId="0" fillId="12" borderId="0" applyProtection="0">
      <alignment vertical="center"/>
    </xf>
    <xf numFmtId="0" fontId="15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5" fillId="8" borderId="0" applyProtection="0">
      <alignment vertical="center"/>
    </xf>
    <xf numFmtId="0" fontId="15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5" fillId="13" borderId="0" applyProtection="0">
      <alignment vertical="center"/>
    </xf>
    <xf numFmtId="0" fontId="0" fillId="7" borderId="0" applyProtection="0">
      <alignment vertical="center"/>
    </xf>
    <xf numFmtId="0" fontId="15" fillId="7" borderId="0" applyProtection="0">
      <alignment vertical="center"/>
    </xf>
    <xf numFmtId="0" fontId="15" fillId="16" borderId="0" applyProtection="0">
      <alignment vertical="center"/>
    </xf>
    <xf numFmtId="0" fontId="0" fillId="9" borderId="0" applyProtection="0">
      <alignment vertical="center"/>
    </xf>
    <xf numFmtId="0" fontId="15" fillId="16" borderId="0" applyProtection="0">
      <alignment vertical="center"/>
    </xf>
  </cellStyleXfs>
  <cellXfs count="4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3" fontId="2" fillId="0" borderId="0" xfId="22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43" fontId="5" fillId="0" borderId="0" xfId="22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3" fontId="6" fillId="0" borderId="0" xfId="22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3" fontId="5" fillId="0" borderId="0" xfId="22" applyNumberFormat="1" applyFont="1" applyFill="1" applyBorder="1" applyAlignment="1">
      <alignment horizontal="righ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3" fontId="7" fillId="0" borderId="9" xfId="22" applyNumberFormat="1" applyFont="1" applyFill="1" applyBorder="1" applyAlignment="1">
      <alignment horizontal="center" vertical="center" wrapText="1"/>
    </xf>
    <xf numFmtId="43" fontId="7" fillId="0" borderId="10" xfId="22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3" fontId="8" fillId="0" borderId="11" xfId="22" applyNumberFormat="1" applyFont="1" applyFill="1" applyBorder="1" applyAlignment="1">
      <alignment horizontal="center" vertical="center" wrapText="1"/>
    </xf>
    <xf numFmtId="43" fontId="7" fillId="0" borderId="11" xfId="22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176" fontId="9" fillId="0" borderId="10" xfId="22" applyNumberFormat="1" applyFont="1" applyFill="1" applyBorder="1" applyAlignment="1">
      <alignment horizontal="right" vertical="center" wrapText="1"/>
    </xf>
    <xf numFmtId="176" fontId="9" fillId="0" borderId="10" xfId="22" applyNumberFormat="1" applyFont="1" applyFill="1" applyBorder="1" applyAlignment="1">
      <alignment vertical="center" wrapText="1"/>
    </xf>
    <xf numFmtId="176" fontId="9" fillId="0" borderId="12" xfId="22" applyNumberFormat="1" applyFont="1" applyFill="1" applyBorder="1" applyAlignment="1">
      <alignment vertical="center" wrapText="1"/>
    </xf>
    <xf numFmtId="176" fontId="9" fillId="0" borderId="12" xfId="22" applyNumberFormat="1" applyFont="1" applyFill="1" applyBorder="1" applyAlignment="1">
      <alignment horizontal="right" vertical="center" wrapText="1"/>
    </xf>
    <xf numFmtId="176" fontId="9" fillId="0" borderId="11" xfId="22" applyNumberFormat="1" applyFont="1" applyFill="1" applyBorder="1" applyAlignment="1">
      <alignment horizontal="right" vertical="center" wrapText="1"/>
    </xf>
    <xf numFmtId="176" fontId="9" fillId="0" borderId="9" xfId="22" applyNumberFormat="1" applyFont="1" applyFill="1" applyBorder="1" applyAlignment="1">
      <alignment horizontal="right" vertical="center" wrapText="1"/>
    </xf>
    <xf numFmtId="176" fontId="9" fillId="0" borderId="13" xfId="22" applyNumberFormat="1" applyFont="1" applyFill="1" applyBorder="1" applyAlignment="1">
      <alignment horizontal="right" vertical="center" wrapText="1"/>
    </xf>
    <xf numFmtId="176" fontId="9" fillId="0" borderId="14" xfId="22" applyNumberFormat="1" applyFont="1" applyFill="1" applyBorder="1" applyAlignment="1">
      <alignment horizontal="right" vertical="center" wrapText="1"/>
    </xf>
    <xf numFmtId="176" fontId="9" fillId="0" borderId="15" xfId="22" applyNumberFormat="1" applyFont="1" applyFill="1" applyBorder="1" applyAlignment="1">
      <alignment horizontal="right" vertical="center" wrapText="1"/>
    </xf>
    <xf numFmtId="176" fontId="10" fillId="0" borderId="14" xfId="22" applyNumberFormat="1" applyFont="1" applyFill="1" applyBorder="1" applyAlignment="1">
      <alignment horizontal="right" vertical="center" wrapText="1"/>
    </xf>
    <xf numFmtId="176" fontId="9" fillId="0" borderId="16" xfId="22" applyNumberFormat="1" applyFont="1" applyFill="1" applyBorder="1" applyAlignment="1">
      <alignment vertical="center" wrapText="1"/>
    </xf>
    <xf numFmtId="176" fontId="10" fillId="0" borderId="17" xfId="22" applyNumberFormat="1" applyFont="1" applyFill="1" applyBorder="1" applyAlignment="1">
      <alignment horizontal="right" vertical="center" wrapText="1"/>
    </xf>
    <xf numFmtId="0" fontId="9" fillId="0" borderId="11" xfId="0" applyNumberFormat="1" applyFont="1" applyFill="1" applyBorder="1" applyAlignment="1">
      <alignment vertical="center" wrapText="1"/>
    </xf>
    <xf numFmtId="176" fontId="9" fillId="0" borderId="11" xfId="22" applyNumberFormat="1" applyFont="1" applyFill="1" applyBorder="1" applyAlignment="1">
      <alignment vertical="center" wrapText="1"/>
    </xf>
    <xf numFmtId="0" fontId="9" fillId="0" borderId="17" xfId="0" applyNumberFormat="1" applyFont="1" applyFill="1" applyBorder="1" applyAlignment="1">
      <alignment vertical="center" wrapText="1"/>
    </xf>
    <xf numFmtId="176" fontId="9" fillId="0" borderId="17" xfId="22" applyNumberFormat="1" applyFont="1" applyFill="1" applyBorder="1" applyAlignment="1">
      <alignment horizontal="right" vertical="center" wrapText="1"/>
    </xf>
    <xf numFmtId="176" fontId="9" fillId="0" borderId="16" xfId="22" applyNumberFormat="1" applyFont="1" applyFill="1" applyBorder="1" applyAlignment="1">
      <alignment horizontal="right" vertical="center" wrapText="1"/>
    </xf>
    <xf numFmtId="176" fontId="9" fillId="0" borderId="17" xfId="22" applyNumberFormat="1" applyFont="1" applyFill="1" applyBorder="1" applyAlignment="1">
      <alignment vertical="center" wrapText="1"/>
    </xf>
    <xf numFmtId="176" fontId="9" fillId="0" borderId="11" xfId="22" applyNumberFormat="1" applyFont="1" applyFill="1" applyBorder="1" applyAlignment="1">
      <alignment vertical="center"/>
    </xf>
    <xf numFmtId="176" fontId="9" fillId="0" borderId="11" xfId="22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vertical="center"/>
    </xf>
    <xf numFmtId="176" fontId="9" fillId="0" borderId="18" xfId="22" applyNumberFormat="1" applyFont="1" applyFill="1" applyBorder="1" applyAlignment="1">
      <alignment horizontal="right" vertical="center" wrapText="1"/>
    </xf>
    <xf numFmtId="0" fontId="9" fillId="0" borderId="11" xfId="0" applyNumberFormat="1" applyFont="1" applyFill="1" applyBorder="1" applyAlignment="1">
      <alignment vertical="center"/>
    </xf>
    <xf numFmtId="176" fontId="9" fillId="0" borderId="11" xfId="2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\&#39044;&#31639;&#32929;&#36164;&#26009;\2011&#24180;\2011&#24180;&#39044;&#31639;&#35843;&#25972;\12&#26376;15&#26085;\&#20851;&#20110;2011&#24180;&#39044;&#31639;&#35843;&#25972;&#35745;&#21010;&#30340;&#32534;&#21046;&#35828;&#26126;-&#38468;&#34920;-1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ZJ\My%20Documents\My%20RTX%20Files\&#24278;&#33395;&#38639;\&#38215;&#34903;&#20998;&#25104;&#27454;&#26500;&#25104;&#24773;&#2091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ck\&#25968;&#25454;&#20132;&#25442;&#21306;\2004&#24180;&#19987;&#39033;&#12289;&#27491;&#24120;&#39044;&#31639;&#27719;&#24635;&#34920;\&#26032;&#31532;&#20845;&#31295;-&#36319;&#39044;&#31639;&#31185;\&#27491;&#24120;&#32463;&#36153;\&#27491;&#24120;&#32463;&#36153;&#31532;&#20845;&#31295;-1.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4278;&#33395;&#38639;\07&#24180;&#36164;&#26009;\07&#24180;&#36164;&#37329;&#28165;&#29702;\2007&#24180;7&#26376;&#24555;&#25253;&#26032;&#20307;&#21046;&#26684;&#243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List\Budget\2001&#24180;&#21508;&#38215;&#25910;&#20837;&#25320;&#27454;&#36827;&#2423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1185;&#20869;&#20849;&#20139;&#25991;&#20214;&#22841;\&#32467;&#31639;&#20307;&#21046;\List\Budget\2001&#24180;&#21508;&#38215;&#25910;&#20837;&#25320;&#27454;&#36827;&#2423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2011&#24180;&#32467;&#31639;&#34917;&#21161;&#19978;&#35299;&#34920;&#266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My%20RTX%20Files\&#24038;&#36745;&#26126;\2015&#24180;&#39044;&#31639;&#31185;&#21150;&#20214;\2015&#24180;&#39044;&#31639;&#35843;&#25972;\2015&#24180;&#24230;&#31109;&#22478;&#21306;&#36130;&#25919;&#39044;&#31639;&#24179;&#34913;&#24773;&#20917;&#39044;&#27979;-20150524-&#24038;&#27719;&#32534;\My%20RTX%20Files\&#28504;&#23896;\&#31109;&#22478;&#21306;&#21508;&#38215;&#65288;&#34903;&#36947;&#65289;2012&#24180;&#31246;&#25910;&#20998;&#25104;&#24773;&#20917;&#34920;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标准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0">
      <selection activeCell="J6" sqref="J6"/>
    </sheetView>
  </sheetViews>
  <sheetFormatPr defaultColWidth="10.00390625" defaultRowHeight="15" customHeight="1"/>
  <cols>
    <col min="1" max="1" width="24.625" style="1" customWidth="1"/>
    <col min="2" max="2" width="12.25390625" style="3" customWidth="1"/>
    <col min="3" max="3" width="12.125" style="3" customWidth="1"/>
    <col min="4" max="4" width="13.75390625" style="3" customWidth="1"/>
    <col min="5" max="5" width="30.75390625" style="3" customWidth="1"/>
    <col min="6" max="8" width="13.75390625" style="3" customWidth="1"/>
    <col min="9" max="16384" width="10.00390625" style="1" customWidth="1"/>
  </cols>
  <sheetData>
    <row r="1" spans="1:8" s="1" customFormat="1" ht="19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19.5" customHeight="1">
      <c r="A3" s="8" t="s">
        <v>2</v>
      </c>
      <c r="B3" s="9"/>
      <c r="C3" s="9"/>
      <c r="D3" s="9"/>
      <c r="E3" s="9"/>
      <c r="F3" s="9"/>
      <c r="G3" s="9"/>
      <c r="H3" s="9"/>
    </row>
    <row r="4" spans="1:8" s="2" customFormat="1" ht="30" customHeight="1">
      <c r="A4" s="10" t="s">
        <v>3</v>
      </c>
      <c r="B4" s="11"/>
      <c r="C4" s="11"/>
      <c r="D4" s="11"/>
      <c r="E4" s="12" t="s">
        <v>4</v>
      </c>
      <c r="F4" s="12"/>
      <c r="G4" s="12"/>
      <c r="H4" s="12"/>
    </row>
    <row r="5" spans="1:8" s="2" customFormat="1" ht="30" customHeight="1">
      <c r="A5" s="13" t="s">
        <v>5</v>
      </c>
      <c r="B5" s="14" t="s">
        <v>6</v>
      </c>
      <c r="C5" s="15" t="s">
        <v>7</v>
      </c>
      <c r="D5" s="15" t="s">
        <v>8</v>
      </c>
      <c r="E5" s="12" t="s">
        <v>9</v>
      </c>
      <c r="F5" s="14" t="s">
        <v>6</v>
      </c>
      <c r="G5" s="15" t="s">
        <v>7</v>
      </c>
      <c r="H5" s="15" t="s">
        <v>8</v>
      </c>
    </row>
    <row r="6" spans="1:8" s="1" customFormat="1" ht="24.75" customHeight="1">
      <c r="A6" s="16" t="s">
        <v>10</v>
      </c>
      <c r="B6" s="17">
        <f>SUM(B7:B13)</f>
        <v>570100</v>
      </c>
      <c r="C6" s="17"/>
      <c r="D6" s="17">
        <f>SUM(D7:D13)</f>
        <v>570100</v>
      </c>
      <c r="E6" s="18" t="s">
        <v>11</v>
      </c>
      <c r="F6" s="17">
        <f aca="true" t="shared" si="0" ref="F6:H6">SUM(F7:F17)</f>
        <v>466708</v>
      </c>
      <c r="G6" s="17">
        <f t="shared" si="0"/>
        <v>156598</v>
      </c>
      <c r="H6" s="17">
        <f t="shared" si="0"/>
        <v>623306</v>
      </c>
    </row>
    <row r="7" spans="1:8" s="1" customFormat="1" ht="24.75" customHeight="1">
      <c r="A7" s="16" t="s">
        <v>12</v>
      </c>
      <c r="B7" s="17">
        <v>5400</v>
      </c>
      <c r="C7" s="17"/>
      <c r="D7" s="17">
        <f aca="true" t="shared" si="1" ref="D7:D12">B7+C7</f>
        <v>5400</v>
      </c>
      <c r="E7" s="18" t="s">
        <v>13</v>
      </c>
      <c r="F7" s="17">
        <v>6000</v>
      </c>
      <c r="G7" s="17"/>
      <c r="H7" s="17">
        <f aca="true" t="shared" si="2" ref="H7:H17">F7+G7</f>
        <v>6000</v>
      </c>
    </row>
    <row r="8" spans="1:8" s="1" customFormat="1" ht="24.75" customHeight="1">
      <c r="A8" s="16" t="s">
        <v>14</v>
      </c>
      <c r="B8" s="17">
        <v>1300</v>
      </c>
      <c r="C8" s="17"/>
      <c r="D8" s="17">
        <f t="shared" si="1"/>
        <v>1300</v>
      </c>
      <c r="E8" s="18" t="s">
        <v>15</v>
      </c>
      <c r="F8" s="17">
        <v>1003</v>
      </c>
      <c r="G8" s="17"/>
      <c r="H8" s="17">
        <f t="shared" si="2"/>
        <v>1003</v>
      </c>
    </row>
    <row r="9" spans="1:8" s="1" customFormat="1" ht="24.75" customHeight="1">
      <c r="A9" s="16" t="s">
        <v>16</v>
      </c>
      <c r="B9" s="17">
        <v>532000</v>
      </c>
      <c r="C9" s="17"/>
      <c r="D9" s="17">
        <f t="shared" si="1"/>
        <v>532000</v>
      </c>
      <c r="E9" s="18" t="s">
        <v>17</v>
      </c>
      <c r="F9" s="17">
        <v>392408</v>
      </c>
      <c r="G9" s="17">
        <f>3000+12800+4600+20000</f>
        <v>40400</v>
      </c>
      <c r="H9" s="17">
        <f t="shared" si="2"/>
        <v>432808</v>
      </c>
    </row>
    <row r="10" spans="1:8" s="1" customFormat="1" ht="24.75" customHeight="1">
      <c r="A10" s="16" t="s">
        <v>18</v>
      </c>
      <c r="B10" s="17">
        <v>1400</v>
      </c>
      <c r="C10" s="17"/>
      <c r="D10" s="17">
        <f t="shared" si="1"/>
        <v>1400</v>
      </c>
      <c r="E10" s="19" t="s">
        <v>19</v>
      </c>
      <c r="F10" s="20">
        <v>1629</v>
      </c>
      <c r="G10" s="17">
        <v>122</v>
      </c>
      <c r="H10" s="17">
        <f t="shared" si="2"/>
        <v>1751</v>
      </c>
    </row>
    <row r="11" spans="1:8" s="1" customFormat="1" ht="24.75" customHeight="1">
      <c r="A11" s="16" t="s">
        <v>20</v>
      </c>
      <c r="B11" s="17">
        <v>20000</v>
      </c>
      <c r="C11" s="21"/>
      <c r="D11" s="22">
        <f t="shared" si="1"/>
        <v>20000</v>
      </c>
      <c r="E11" s="18" t="s">
        <v>21</v>
      </c>
      <c r="F11" s="21">
        <v>20570</v>
      </c>
      <c r="G11" s="23"/>
      <c r="H11" s="17">
        <f t="shared" si="2"/>
        <v>20570</v>
      </c>
    </row>
    <row r="12" spans="1:8" s="1" customFormat="1" ht="24.75" customHeight="1">
      <c r="A12" s="16" t="s">
        <v>22</v>
      </c>
      <c r="B12" s="17">
        <v>10000</v>
      </c>
      <c r="C12" s="21"/>
      <c r="D12" s="22">
        <f t="shared" si="1"/>
        <v>10000</v>
      </c>
      <c r="E12" s="18" t="s">
        <v>23</v>
      </c>
      <c r="F12" s="24">
        <v>9470</v>
      </c>
      <c r="G12" s="25"/>
      <c r="H12" s="17">
        <f t="shared" si="2"/>
        <v>9470</v>
      </c>
    </row>
    <row r="13" spans="1:8" s="1" customFormat="1" ht="24.75" customHeight="1">
      <c r="A13" s="16" t="s">
        <v>24</v>
      </c>
      <c r="B13" s="17"/>
      <c r="C13" s="21"/>
      <c r="D13" s="22"/>
      <c r="E13" s="18" t="s">
        <v>25</v>
      </c>
      <c r="F13" s="24">
        <v>753</v>
      </c>
      <c r="G13" s="23">
        <v>762</v>
      </c>
      <c r="H13" s="17">
        <f t="shared" si="2"/>
        <v>1515</v>
      </c>
    </row>
    <row r="14" spans="1:8" s="1" customFormat="1" ht="24.75" customHeight="1">
      <c r="A14" s="16"/>
      <c r="B14" s="17"/>
      <c r="C14" s="21"/>
      <c r="D14" s="22"/>
      <c r="E14" s="18" t="s">
        <v>26</v>
      </c>
      <c r="F14" s="24">
        <v>34300</v>
      </c>
      <c r="G14" s="26">
        <v>-4383</v>
      </c>
      <c r="H14" s="17">
        <f t="shared" si="2"/>
        <v>29917</v>
      </c>
    </row>
    <row r="15" spans="1:8" s="1" customFormat="1" ht="24.75" customHeight="1">
      <c r="A15" s="16" t="s">
        <v>27</v>
      </c>
      <c r="B15" s="17">
        <f>B16+B17+B18</f>
        <v>157494</v>
      </c>
      <c r="C15" s="17">
        <f>C16+C17+C18</f>
        <v>161782</v>
      </c>
      <c r="D15" s="17">
        <f>D16+D17+D18</f>
        <v>319276</v>
      </c>
      <c r="E15" s="27" t="s">
        <v>28</v>
      </c>
      <c r="F15" s="21">
        <v>575</v>
      </c>
      <c r="G15" s="28">
        <v>-303</v>
      </c>
      <c r="H15" s="17">
        <f t="shared" si="2"/>
        <v>272</v>
      </c>
    </row>
    <row r="16" spans="1:8" s="1" customFormat="1" ht="24.75" customHeight="1">
      <c r="A16" s="29" t="s">
        <v>29</v>
      </c>
      <c r="B16" s="17">
        <v>1</v>
      </c>
      <c r="C16" s="17">
        <f>3884+20000</f>
        <v>23884</v>
      </c>
      <c r="D16" s="22">
        <f>B16+C16</f>
        <v>23885</v>
      </c>
      <c r="E16" s="30" t="s">
        <v>30</v>
      </c>
      <c r="F16" s="21"/>
      <c r="G16" s="21"/>
      <c r="H16" s="17"/>
    </row>
    <row r="17" spans="1:8" s="1" customFormat="1" ht="24.75" customHeight="1">
      <c r="A17" s="31" t="s">
        <v>31</v>
      </c>
      <c r="B17" s="20">
        <v>157493</v>
      </c>
      <c r="C17" s="32">
        <f>107898+30000</f>
        <v>137898</v>
      </c>
      <c r="D17" s="33">
        <f aca="true" t="shared" si="3" ref="D16:D18">B17+C17</f>
        <v>295391</v>
      </c>
      <c r="E17" s="34" t="s">
        <v>32</v>
      </c>
      <c r="F17" s="32"/>
      <c r="G17" s="21">
        <v>120000</v>
      </c>
      <c r="H17" s="17">
        <f t="shared" si="2"/>
        <v>120000</v>
      </c>
    </row>
    <row r="18" spans="1:8" s="1" customFormat="1" ht="24.75" customHeight="1">
      <c r="A18" s="29"/>
      <c r="B18" s="21"/>
      <c r="C18" s="21"/>
      <c r="D18" s="21"/>
      <c r="E18" s="35"/>
      <c r="F18" s="36"/>
      <c r="G18" s="36"/>
      <c r="H18" s="21"/>
    </row>
    <row r="19" spans="1:8" s="1" customFormat="1" ht="24.75" customHeight="1">
      <c r="A19" s="29"/>
      <c r="B19" s="21"/>
      <c r="C19" s="21"/>
      <c r="D19" s="21"/>
      <c r="E19" s="30" t="s">
        <v>33</v>
      </c>
      <c r="F19" s="21">
        <f>SUM(F20:F21)</f>
        <v>272693</v>
      </c>
      <c r="G19" s="21">
        <f>SUM(G20:G21)</f>
        <v>1</v>
      </c>
      <c r="H19" s="21">
        <f aca="true" t="shared" si="4" ref="H19:H21">F19+G19</f>
        <v>272694</v>
      </c>
    </row>
    <row r="20" spans="1:8" s="1" customFormat="1" ht="24.75" customHeight="1">
      <c r="A20" s="37"/>
      <c r="B20" s="37"/>
      <c r="C20" s="37"/>
      <c r="D20" s="37"/>
      <c r="E20" s="30" t="s">
        <v>34</v>
      </c>
      <c r="F20" s="21">
        <v>97300</v>
      </c>
      <c r="G20" s="21"/>
      <c r="H20" s="21">
        <f t="shared" si="4"/>
        <v>97300</v>
      </c>
    </row>
    <row r="21" spans="1:8" s="1" customFormat="1" ht="24.75" customHeight="1">
      <c r="A21" s="29"/>
      <c r="B21" s="21"/>
      <c r="C21" s="21"/>
      <c r="D21" s="21"/>
      <c r="E21" s="30" t="s">
        <v>35</v>
      </c>
      <c r="F21" s="21">
        <v>175393</v>
      </c>
      <c r="G21" s="38">
        <v>1</v>
      </c>
      <c r="H21" s="21">
        <f t="shared" si="4"/>
        <v>175394</v>
      </c>
    </row>
    <row r="22" spans="1:8" s="1" customFormat="1" ht="24.75" customHeight="1">
      <c r="A22" s="29"/>
      <c r="B22" s="21"/>
      <c r="C22" s="21"/>
      <c r="D22" s="21"/>
      <c r="E22" s="30"/>
      <c r="F22" s="21"/>
      <c r="G22" s="21"/>
      <c r="H22" s="21"/>
    </row>
    <row r="23" spans="1:8" s="1" customFormat="1" ht="22.5" customHeight="1">
      <c r="A23" s="29" t="s">
        <v>36</v>
      </c>
      <c r="B23" s="21">
        <v>15014</v>
      </c>
      <c r="C23" s="21"/>
      <c r="D23" s="21">
        <f>B23+C23</f>
        <v>15014</v>
      </c>
      <c r="E23" s="30" t="s">
        <v>37</v>
      </c>
      <c r="F23" s="21">
        <v>3207</v>
      </c>
      <c r="G23" s="21">
        <v>5183</v>
      </c>
      <c r="H23" s="21">
        <f>D25-H6-H19</f>
        <v>8390</v>
      </c>
    </row>
    <row r="24" spans="1:8" s="1" customFormat="1" ht="19.5" customHeight="1">
      <c r="A24" s="39"/>
      <c r="B24" s="36"/>
      <c r="C24" s="21"/>
      <c r="D24" s="21"/>
      <c r="E24" s="40"/>
      <c r="F24" s="21"/>
      <c r="G24" s="21"/>
      <c r="H24" s="17"/>
    </row>
    <row r="25" spans="1:8" s="1" customFormat="1" ht="24.75" customHeight="1">
      <c r="A25" s="41" t="s">
        <v>38</v>
      </c>
      <c r="B25" s="21">
        <f>B6+B15+B23</f>
        <v>742608</v>
      </c>
      <c r="C25" s="21">
        <f>C6+C15+C23</f>
        <v>161782</v>
      </c>
      <c r="D25" s="21">
        <f>B25+C25</f>
        <v>904390</v>
      </c>
      <c r="E25" s="40" t="s">
        <v>38</v>
      </c>
      <c r="F25" s="21">
        <f>F6+F19+F23</f>
        <v>742608</v>
      </c>
      <c r="G25" s="21">
        <f>G6+G19+G23</f>
        <v>161782</v>
      </c>
      <c r="H25" s="21">
        <f>H6+H19+H23</f>
        <v>904390</v>
      </c>
    </row>
    <row r="26" spans="2:8" s="1" customFormat="1" ht="24.75" customHeight="1">
      <c r="B26" s="3"/>
      <c r="C26" s="3"/>
      <c r="D26" s="3"/>
      <c r="E26" s="3"/>
      <c r="F26" s="3"/>
      <c r="G26" s="3"/>
      <c r="H26" s="3"/>
    </row>
    <row r="27" spans="2:8" s="1" customFormat="1" ht="24.75" customHeight="1">
      <c r="B27" s="3"/>
      <c r="C27" s="3"/>
      <c r="D27" s="3"/>
      <c r="E27" s="3"/>
      <c r="F27" s="3"/>
      <c r="G27" s="3"/>
      <c r="H27" s="3"/>
    </row>
  </sheetData>
  <sheetProtection/>
  <mergeCells count="4">
    <mergeCell ref="A2:H2"/>
    <mergeCell ref="A3:H3"/>
    <mergeCell ref="A4:D4"/>
    <mergeCell ref="E4:H4"/>
  </mergeCells>
  <printOptions horizontalCentered="1"/>
  <pageMargins left="0.31" right="0.31" top="0.4722222222222222" bottom="0.7900000000000001" header="0.66875" footer="0.51"/>
  <pageSetup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麦碧莹</dc:creator>
  <cp:keywords/>
  <dc:description/>
  <cp:lastModifiedBy>廖丹丹</cp:lastModifiedBy>
  <dcterms:created xsi:type="dcterms:W3CDTF">2020-10-10T01:17:15Z</dcterms:created>
  <dcterms:modified xsi:type="dcterms:W3CDTF">2021-07-21T04:13:47Z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